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92.168.1.53\share\共有\07-02スマートウェルネス住宅等推進事業 事務事業関係\住宅確保要配慮者住宅等改修事業（セーフティネット住宅・居住サポート住宅）\居住サポート住宅\居住サポート_申請者（R7）\01.交付申請要領・様式\※7年度居住サポート改修（様式）\専用賃貸住宅(3-1,3-3)\"/>
    </mc:Choice>
  </mc:AlternateContent>
  <xr:revisionPtr revIDLastSave="0" documentId="13_ncr:1_{CC46A8F9-1978-4DD3-9666-FBF83B740684}" xr6:coauthVersionLast="47" xr6:coauthVersionMax="47" xr10:uidLastSave="{00000000-0000-0000-0000-000000000000}"/>
  <bookViews>
    <workbookView xWindow="0" yWindow="360" windowWidth="29040" windowHeight="15720" tabRatio="911" xr2:uid="{00000000-000D-0000-FFFF-FFFF00000000}"/>
  </bookViews>
  <sheets>
    <sheet name="書類作成ガイド" sheetId="159" r:id="rId1"/>
    <sheet name="提出リスト (共同居住型以外)" sheetId="104" r:id="rId2"/>
    <sheet name="確申" sheetId="79" r:id="rId3"/>
    <sheet name="確建完(確認申請あり)" sheetId="67" r:id="rId4"/>
    <sheet name="確建完(確認申請なし)" sheetId="146" r:id="rId5"/>
    <sheet name="様式1完" sheetId="114" r:id="rId6"/>
    <sheet name="様式2完" sheetId="160" r:id="rId7"/>
    <sheet name="様式3完" sheetId="153" r:id="rId8"/>
    <sheet name="様式4完" sheetId="163" r:id="rId9"/>
    <sheet name="様式5完" sheetId="155" r:id="rId10"/>
    <sheet name="様式６交完　住戸(共同居住型以外)" sheetId="143" r:id="rId11"/>
    <sheet name="様式6交完　共用部（共同居住型以外）" sheetId="144" r:id="rId12"/>
    <sheet name="様式6交完　子育て支援施設" sheetId="158" r:id="rId13"/>
    <sheet name="別紙1-1建物全景写真" sheetId="120" r:id="rId14"/>
    <sheet name="別紙1-2建物全景写真" sheetId="121" r:id="rId15"/>
    <sheet name="別紙1-3建物室部位写真" sheetId="129" r:id="rId16"/>
    <sheet name="委任状" sheetId="164" r:id="rId17"/>
    <sheet name="面積按分参考(建物全体共用部工事費算出用)" sheetId="118" r:id="rId18"/>
    <sheet name="事務局用" sheetId="49" state="hidden" r:id="rId19"/>
  </sheets>
  <externalReferences>
    <externalReference r:id="rId20"/>
  </externalReferences>
  <definedNames>
    <definedName name="Ａ様式">[1]A様式!$B$8:$AH$357</definedName>
    <definedName name="_xlnm.Print_Area" localSheetId="16">委任状!$B$1:$AA$36</definedName>
    <definedName name="_xlnm.Print_Area" localSheetId="3">'確建完(確認申請あり)'!$A$1:$AF$50</definedName>
    <definedName name="_xlnm.Print_Area" localSheetId="4">'確建完(確認申請なし)'!$A$1:$AF$50</definedName>
    <definedName name="_xlnm.Print_Area" localSheetId="2">確申!$A$1:$AE$47</definedName>
    <definedName name="_xlnm.Print_Area" localSheetId="18">事務局用!$A$1:$IU$21</definedName>
    <definedName name="_xlnm.Print_Area" localSheetId="0">書類作成ガイド!$A$1:$K$38</definedName>
    <definedName name="_xlnm.Print_Area" localSheetId="1">'提出リスト (共同居住型以外)'!$A$1:$AI$41</definedName>
    <definedName name="_xlnm.Print_Area" localSheetId="13">'別紙1-1建物全景写真'!$A$1:$AN$45</definedName>
    <definedName name="_xlnm.Print_Area" localSheetId="14">'別紙1-2建物全景写真'!$B$1:$AQ$67</definedName>
    <definedName name="_xlnm.Print_Area" localSheetId="15">'別紙1-3建物室部位写真'!$B$2:$BT$49</definedName>
    <definedName name="_xlnm.Print_Area" localSheetId="17">'面積按分参考(建物全体共用部工事費算出用)'!$A$1:$AM$43</definedName>
    <definedName name="_xlnm.Print_Area" localSheetId="5">様式1完!$B$1:$AI$56</definedName>
    <definedName name="_xlnm.Print_Area" localSheetId="6">様式2完!$B$1:$S$40</definedName>
    <definedName name="_xlnm.Print_Area" localSheetId="7">様式3完!$A$1:$AY$140</definedName>
    <definedName name="_xlnm.Print_Area" localSheetId="8">様式4完!$A$1:$V$40</definedName>
    <definedName name="_xlnm.Print_Area" localSheetId="9">様式5完!$A$1:$T$57</definedName>
    <definedName name="_xlnm.Print_Area" localSheetId="11">'様式6交完　共用部（共同居住型以外）'!$A$1:$AL$69</definedName>
    <definedName name="_xlnm.Print_Area" localSheetId="12">'様式6交完　子育て支援施設'!$A$1:$AO$22</definedName>
    <definedName name="_xlnm.Print_Area" localSheetId="10">'様式６交完　住戸(共同居住型以外)'!$A$1:$AO$68</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41" i="104" l="1"/>
  <c r="O23" i="160"/>
  <c r="AH51" i="153"/>
  <c r="L39" i="153"/>
  <c r="N15" i="160"/>
  <c r="B2" i="79"/>
  <c r="A2" i="67"/>
  <c r="X36" i="164"/>
  <c r="C2" i="164"/>
  <c r="T40" i="163"/>
  <c r="N43" i="155"/>
  <c r="N46" i="155"/>
  <c r="N55" i="155"/>
  <c r="Q40" i="155"/>
  <c r="Q43" i="155"/>
  <c r="Q30" i="155"/>
  <c r="N20" i="155"/>
  <c r="Q32" i="155"/>
  <c r="N32" i="155"/>
  <c r="N35" i="155"/>
  <c r="N38" i="155"/>
  <c r="O15" i="160"/>
  <c r="O14" i="160"/>
  <c r="N14" i="160"/>
  <c r="AC69" i="144"/>
  <c r="Q25" i="160"/>
  <c r="O36" i="160"/>
  <c r="L41" i="153"/>
  <c r="P15" i="160"/>
  <c r="P14" i="160"/>
  <c r="B2" i="158"/>
  <c r="C2" i="155"/>
  <c r="C2" i="160"/>
  <c r="B2" i="163"/>
  <c r="AS140" i="153"/>
  <c r="B2" i="153"/>
  <c r="Q40" i="160"/>
  <c r="O39" i="160"/>
  <c r="O37" i="160"/>
  <c r="AK43" i="118"/>
  <c r="BP49" i="129"/>
  <c r="AM67" i="121"/>
  <c r="AJ45" i="120"/>
  <c r="AG22" i="158"/>
  <c r="AJ68" i="143"/>
  <c r="R57" i="155"/>
  <c r="AS62" i="153"/>
  <c r="AE56" i="114"/>
  <c r="AA50" i="146"/>
  <c r="AA50" i="67"/>
  <c r="X47" i="79"/>
  <c r="AC48" i="153"/>
  <c r="AC45" i="153"/>
  <c r="P33" i="155"/>
  <c r="P41" i="155"/>
  <c r="P43" i="155"/>
  <c r="A2" i="146"/>
  <c r="B2" i="144"/>
  <c r="C2" i="143"/>
  <c r="A2" i="118"/>
  <c r="D4" i="129"/>
  <c r="C2" i="121"/>
  <c r="B2" i="120"/>
  <c r="D2" i="114"/>
  <c r="AJ25" i="118"/>
  <c r="AI23" i="118"/>
  <c r="AL23" i="118"/>
  <c r="AI20" i="118"/>
  <c r="AL20" i="118"/>
  <c r="AI17" i="118"/>
  <c r="AL17" i="118"/>
  <c r="AI14" i="118"/>
  <c r="AL14" i="118"/>
  <c r="AI11" i="118"/>
  <c r="AL11" i="118"/>
  <c r="H67" i="114"/>
  <c r="E67" i="114"/>
  <c r="Q63" i="114"/>
  <c r="M63" i="114"/>
  <c r="H59" i="114"/>
  <c r="E59" i="114"/>
  <c r="D28" i="114"/>
  <c r="BV6" i="114"/>
  <c r="BU6" i="114"/>
  <c r="BT6" i="114"/>
  <c r="BS6" i="114"/>
  <c r="BR6" i="114"/>
  <c r="BQ6" i="114"/>
  <c r="BP6" i="114"/>
  <c r="BO6" i="114"/>
  <c r="BN6" i="114"/>
  <c r="BM6" i="114"/>
  <c r="BL6" i="114"/>
  <c r="BK6" i="114"/>
  <c r="BJ6" i="114"/>
  <c r="BI6" i="114"/>
  <c r="BH6" i="114"/>
  <c r="BG6" i="114"/>
  <c r="BF6" i="114"/>
  <c r="BE6" i="114"/>
  <c r="BD6" i="114"/>
  <c r="BC6" i="114"/>
  <c r="BB6" i="114"/>
  <c r="BA6" i="114"/>
  <c r="AZ6" i="114"/>
  <c r="AY6" i="114"/>
  <c r="AX6" i="114"/>
  <c r="AW6" i="114"/>
  <c r="AA7" i="49"/>
  <c r="AB7" i="49"/>
  <c r="AC7" i="49"/>
  <c r="AD7" i="49"/>
  <c r="AE7" i="49"/>
  <c r="AF7" i="49"/>
  <c r="AG7" i="49"/>
  <c r="AH7" i="49"/>
  <c r="AI7" i="49"/>
  <c r="AJ7" i="49"/>
  <c r="AK7" i="49"/>
  <c r="AL7" i="49"/>
  <c r="AM7" i="49"/>
  <c r="AN7" i="49"/>
  <c r="AO7" i="49"/>
  <c r="AP7" i="49"/>
  <c r="AQ7" i="49"/>
  <c r="AR7" i="49"/>
  <c r="AS7" i="49"/>
  <c r="AT7" i="49"/>
  <c r="AU7" i="49"/>
  <c r="AV7" i="49"/>
  <c r="AW7" i="49"/>
  <c r="AX7" i="49"/>
  <c r="AY7" i="49"/>
  <c r="AZ7" i="49"/>
  <c r="BA7" i="49"/>
  <c r="BB7" i="49"/>
  <c r="BC7" i="49"/>
  <c r="BD7" i="49"/>
  <c r="BE7" i="49"/>
  <c r="BF7" i="49"/>
  <c r="BG7" i="49"/>
  <c r="BH7" i="49"/>
  <c r="BI7" i="49"/>
  <c r="BJ7" i="49"/>
  <c r="BK7" i="49"/>
  <c r="BL7" i="49"/>
  <c r="BM7" i="49"/>
  <c r="BN7" i="49"/>
  <c r="BO7" i="49"/>
  <c r="BP7" i="49"/>
  <c r="BQ7" i="49"/>
  <c r="BR7" i="49"/>
  <c r="BS7" i="49"/>
  <c r="BT7" i="49"/>
  <c r="BU7" i="49"/>
  <c r="BV7" i="49"/>
  <c r="BW7" i="49"/>
  <c r="BX7" i="49"/>
  <c r="BY7" i="49"/>
  <c r="BZ7" i="49"/>
  <c r="CA7" i="49"/>
  <c r="CB7" i="49"/>
  <c r="CC7" i="49"/>
  <c r="CD7" i="49"/>
  <c r="CE7" i="49"/>
  <c r="CF7" i="49"/>
  <c r="CG7" i="49"/>
  <c r="CH7" i="49"/>
  <c r="CI7" i="49"/>
  <c r="CJ7" i="49"/>
  <c r="CK7" i="49"/>
  <c r="CL7" i="49"/>
  <c r="CM7" i="49"/>
  <c r="CN7" i="49"/>
  <c r="CO7" i="49"/>
  <c r="CP7" i="49"/>
  <c r="CQ7" i="49"/>
  <c r="CR7" i="49"/>
  <c r="CS7" i="49"/>
  <c r="CT7" i="49"/>
  <c r="CU7" i="49"/>
  <c r="CV7" i="49"/>
  <c r="CW7" i="49"/>
  <c r="CX7" i="49"/>
  <c r="CY7" i="49"/>
  <c r="CZ7" i="49"/>
  <c r="DA7" i="49"/>
  <c r="DB7" i="49"/>
  <c r="DC7" i="49"/>
  <c r="DD7" i="49"/>
  <c r="DE7" i="49"/>
  <c r="DF7" i="49"/>
  <c r="DG7" i="49"/>
  <c r="DH7" i="49"/>
  <c r="DI7" i="49"/>
  <c r="DJ7" i="49"/>
  <c r="DK7" i="49"/>
  <c r="DL7" i="49"/>
  <c r="DM7" i="49"/>
  <c r="DN7" i="49"/>
  <c r="DO7" i="49"/>
  <c r="DP7" i="49"/>
  <c r="DQ7" i="49"/>
  <c r="DR7" i="49"/>
  <c r="DS7" i="49"/>
  <c r="DT7" i="49"/>
  <c r="DU7" i="49"/>
  <c r="DV7" i="49"/>
  <c r="DW7" i="49"/>
  <c r="DX7" i="49"/>
  <c r="DY7" i="49"/>
  <c r="DZ7" i="49"/>
  <c r="EA7" i="49"/>
  <c r="EB7" i="49"/>
  <c r="EC7" i="49"/>
  <c r="ED7" i="49"/>
  <c r="EE7" i="49"/>
  <c r="EF7" i="49"/>
  <c r="EG7" i="49"/>
  <c r="EH7" i="49"/>
  <c r="EI7" i="49"/>
  <c r="EJ7" i="49"/>
  <c r="EK7" i="49"/>
  <c r="EL7" i="49"/>
  <c r="EM7" i="49"/>
  <c r="EN7" i="49"/>
  <c r="EO7" i="49"/>
  <c r="EP7" i="49"/>
  <c r="EQ7" i="49"/>
  <c r="ER7" i="49"/>
  <c r="ES7" i="49"/>
  <c r="ET7" i="49"/>
  <c r="EU7" i="49"/>
  <c r="EV7" i="49"/>
  <c r="EW7" i="49"/>
  <c r="EX7" i="49"/>
  <c r="EY7" i="49"/>
  <c r="EZ7" i="49"/>
  <c r="FA7" i="49"/>
  <c r="FB7" i="49"/>
  <c r="FC7" i="49"/>
  <c r="FD7" i="49"/>
  <c r="FE7" i="49"/>
  <c r="FF7" i="49"/>
  <c r="FG7" i="49"/>
  <c r="FH7" i="49"/>
  <c r="FI7" i="49"/>
  <c r="FJ7" i="49"/>
  <c r="FK7" i="49"/>
  <c r="FL7" i="49"/>
  <c r="FM7" i="49"/>
  <c r="FN7" i="49"/>
  <c r="FO7" i="49"/>
  <c r="FP7" i="49"/>
  <c r="FQ7" i="49"/>
  <c r="FR7" i="49"/>
  <c r="FS7" i="49"/>
  <c r="FT7" i="49"/>
  <c r="FU7" i="49"/>
  <c r="FV7" i="49"/>
  <c r="FW7" i="49"/>
  <c r="FX7" i="49"/>
  <c r="FY7" i="49"/>
  <c r="FZ7" i="49"/>
  <c r="GA7" i="49"/>
  <c r="GB7" i="49"/>
  <c r="GC7" i="49"/>
  <c r="GD7" i="49"/>
  <c r="GE7" i="49"/>
  <c r="GF7" i="49"/>
  <c r="GG7" i="49"/>
  <c r="GH7" i="49"/>
  <c r="GI7" i="49"/>
  <c r="GJ7" i="49"/>
  <c r="GK7" i="49"/>
  <c r="GL7" i="49"/>
  <c r="GM7" i="49"/>
  <c r="GN7" i="49"/>
  <c r="GO7" i="49"/>
  <c r="GP7" i="49"/>
  <c r="GQ7" i="49"/>
  <c r="GR7" i="49"/>
  <c r="GS7" i="49"/>
  <c r="GT7" i="49"/>
  <c r="GU7" i="49"/>
  <c r="GV7" i="49"/>
  <c r="GW7" i="49"/>
  <c r="GX7" i="49"/>
  <c r="GY7" i="49"/>
  <c r="GZ7" i="49"/>
  <c r="HA7" i="49"/>
  <c r="HB7" i="49"/>
  <c r="HC7" i="49"/>
  <c r="HD7" i="49"/>
  <c r="HE7" i="49"/>
  <c r="HF7" i="49"/>
  <c r="HG7" i="49"/>
  <c r="HH7" i="49"/>
  <c r="HI7" i="49"/>
  <c r="HJ7" i="49"/>
  <c r="HK7" i="49"/>
  <c r="HL7" i="49"/>
  <c r="HM7" i="49"/>
  <c r="HN7" i="49"/>
  <c r="HO7" i="49"/>
  <c r="HP7" i="49"/>
  <c r="HQ7" i="49"/>
  <c r="HR7" i="49"/>
  <c r="HS7" i="49"/>
  <c r="HT7" i="49"/>
  <c r="HU7" i="49"/>
  <c r="HV7" i="49"/>
  <c r="HW7" i="49"/>
  <c r="HX7" i="49"/>
  <c r="HY7" i="49"/>
  <c r="HZ7" i="49"/>
  <c r="IA7" i="49"/>
  <c r="IB7" i="49"/>
  <c r="IC7" i="49"/>
  <c r="ID7" i="49"/>
  <c r="IE7" i="49"/>
  <c r="IF7" i="49"/>
  <c r="IG7" i="49"/>
  <c r="IH7" i="49"/>
  <c r="II7" i="49"/>
  <c r="IJ7" i="49"/>
  <c r="IK7" i="49"/>
  <c r="IL7" i="49"/>
  <c r="IM7" i="49"/>
  <c r="IN7" i="49"/>
  <c r="IO7" i="49"/>
  <c r="IP7" i="49"/>
  <c r="IQ7" i="49"/>
  <c r="IR7" i="49"/>
  <c r="IS7" i="49"/>
  <c r="IT7" i="49"/>
  <c r="A15" i="49"/>
  <c r="B15" i="49"/>
  <c r="C15" i="49"/>
  <c r="D15" i="49"/>
  <c r="E15" i="49"/>
  <c r="F15" i="49"/>
  <c r="G15" i="49"/>
  <c r="H15" i="49"/>
  <c r="I15" i="49"/>
  <c r="J15" i="49"/>
  <c r="K15" i="49"/>
  <c r="L15" i="49"/>
  <c r="M15" i="49"/>
  <c r="N15" i="49"/>
  <c r="O15" i="49"/>
  <c r="P15" i="49"/>
  <c r="Q15" i="49"/>
  <c r="R15" i="49"/>
  <c r="S15" i="49"/>
  <c r="T15" i="49"/>
  <c r="U15" i="49"/>
  <c r="V15" i="49"/>
  <c r="W15" i="49"/>
  <c r="X15" i="49"/>
  <c r="Y15" i="49"/>
  <c r="Z15" i="49"/>
  <c r="AA15" i="49"/>
  <c r="AB15" i="49"/>
  <c r="AC15" i="49"/>
  <c r="AD15" i="49"/>
  <c r="AE15" i="49"/>
  <c r="AA30" i="49"/>
  <c r="AB30" i="49"/>
  <c r="AC30" i="49"/>
  <c r="AD30" i="49"/>
  <c r="AE30" i="49"/>
  <c r="AF30" i="49"/>
  <c r="AG30" i="49"/>
  <c r="AH30" i="49"/>
  <c r="AI30" i="49"/>
  <c r="AJ30" i="49"/>
  <c r="AK30" i="49"/>
  <c r="AL30" i="49"/>
  <c r="AM30" i="49"/>
  <c r="AN30" i="49"/>
  <c r="AO30" i="49"/>
  <c r="AP30" i="49"/>
  <c r="AQ30" i="49"/>
  <c r="AR30" i="49"/>
  <c r="AS30" i="49"/>
  <c r="AT30" i="49"/>
  <c r="AU30" i="49"/>
  <c r="AV30" i="49"/>
  <c r="AW30" i="49"/>
  <c r="AX30" i="49"/>
  <c r="AY30" i="49"/>
  <c r="AZ30" i="49"/>
  <c r="BA30" i="49"/>
  <c r="BB30" i="49"/>
  <c r="BC30" i="49"/>
  <c r="BD30" i="49"/>
  <c r="BE30" i="49"/>
  <c r="BF30" i="49"/>
  <c r="BG30" i="49"/>
  <c r="BH30" i="49"/>
  <c r="BI30" i="49"/>
  <c r="BJ30" i="49"/>
  <c r="BK30" i="49"/>
  <c r="BL30" i="49"/>
  <c r="BM30" i="49"/>
  <c r="BN30" i="49"/>
  <c r="BO30" i="49"/>
  <c r="BP30" i="49"/>
  <c r="BQ30" i="49"/>
  <c r="BR30" i="49"/>
  <c r="BS30" i="49"/>
  <c r="BT30" i="49"/>
  <c r="BU30" i="49"/>
  <c r="BV30" i="49"/>
  <c r="BW30" i="49"/>
  <c r="BX30" i="49"/>
  <c r="BY30" i="49"/>
  <c r="BZ30" i="49"/>
  <c r="CA30" i="49"/>
  <c r="CB30" i="49"/>
  <c r="CC30" i="49"/>
  <c r="CD30" i="49"/>
  <c r="CE30" i="49"/>
  <c r="CF30" i="49"/>
  <c r="CG30" i="49"/>
  <c r="CH30" i="49"/>
  <c r="CI30" i="49"/>
  <c r="CJ30" i="49"/>
  <c r="CK30" i="49"/>
  <c r="CL30" i="49"/>
  <c r="CM30" i="49"/>
  <c r="CN30" i="49"/>
  <c r="CO30" i="49"/>
  <c r="CP30" i="49"/>
  <c r="CQ30" i="49"/>
  <c r="CR30" i="49"/>
  <c r="CS30" i="49"/>
  <c r="CT30" i="49"/>
  <c r="CU30" i="49"/>
  <c r="CV30" i="49"/>
  <c r="CW30" i="49"/>
  <c r="CX30" i="49"/>
  <c r="CY30" i="49"/>
  <c r="CZ30" i="49"/>
  <c r="DA30" i="49"/>
  <c r="DB30" i="49"/>
  <c r="DC30" i="49"/>
  <c r="DD30" i="49"/>
  <c r="DE30" i="49"/>
  <c r="DF30" i="49"/>
  <c r="DG30" i="49"/>
  <c r="DH30" i="49"/>
  <c r="DI30" i="49"/>
  <c r="DJ30" i="49"/>
  <c r="DK30" i="49"/>
  <c r="DL30" i="49"/>
  <c r="DM30" i="49"/>
  <c r="DN30" i="49"/>
  <c r="DO30" i="49"/>
  <c r="DP30" i="49"/>
  <c r="DQ30" i="49"/>
  <c r="DR30" i="49"/>
  <c r="DS30" i="49"/>
  <c r="DT30" i="49"/>
  <c r="DU30" i="49"/>
  <c r="DV30" i="49"/>
  <c r="DW30" i="49"/>
  <c r="DX30" i="49"/>
  <c r="DY30" i="49"/>
  <c r="DZ30" i="49"/>
  <c r="EA30" i="49"/>
  <c r="EB30" i="49"/>
  <c r="EC30" i="49"/>
  <c r="ED30" i="49"/>
  <c r="EE30" i="49"/>
  <c r="EF30" i="49"/>
  <c r="EG30" i="49"/>
  <c r="EH30" i="49"/>
  <c r="EI30" i="49"/>
  <c r="EJ30" i="49"/>
  <c r="EK30" i="49"/>
  <c r="EL30" i="49"/>
  <c r="EM30" i="49"/>
  <c r="EN30" i="49"/>
  <c r="EO30" i="49"/>
  <c r="EP30" i="49"/>
  <c r="EQ30" i="49"/>
  <c r="ER30" i="49"/>
  <c r="ES30" i="49"/>
  <c r="ET30" i="49"/>
  <c r="EU30" i="49"/>
  <c r="EV30" i="49"/>
  <c r="EW30" i="49"/>
  <c r="EX30" i="49"/>
  <c r="EY30" i="49"/>
  <c r="EZ30" i="49"/>
  <c r="FA30" i="49"/>
  <c r="FB30" i="49"/>
  <c r="FC30" i="49"/>
  <c r="FD30" i="49"/>
  <c r="FE30" i="49"/>
  <c r="FF30" i="49"/>
  <c r="FG30" i="49"/>
  <c r="FH30" i="49"/>
  <c r="FI30" i="49"/>
  <c r="FJ30" i="49"/>
  <c r="FK30" i="49"/>
  <c r="FL30" i="49"/>
  <c r="FM30" i="49"/>
  <c r="FN30" i="49"/>
  <c r="FO30" i="49"/>
  <c r="FP30" i="49"/>
  <c r="FQ30" i="49"/>
  <c r="FR30" i="49"/>
  <c r="FS30" i="49"/>
  <c r="FT30" i="49"/>
  <c r="FU30" i="49"/>
  <c r="FV30" i="49"/>
  <c r="FW30" i="49"/>
  <c r="FX30" i="49"/>
  <c r="FY30" i="49"/>
  <c r="FZ30" i="49"/>
  <c r="GA30" i="49"/>
  <c r="GB30" i="49"/>
  <c r="GC30" i="49"/>
  <c r="GD30" i="49"/>
  <c r="GE30" i="49"/>
  <c r="GF30" i="49"/>
  <c r="GG30" i="49"/>
  <c r="GH30" i="49"/>
  <c r="GI30" i="49"/>
  <c r="GJ30" i="49"/>
  <c r="GK30" i="49"/>
  <c r="GL30" i="49"/>
  <c r="GM30" i="49"/>
  <c r="GN30" i="49"/>
  <c r="GO30" i="49"/>
  <c r="GP30" i="49"/>
  <c r="GQ30" i="49"/>
  <c r="GR30" i="49"/>
  <c r="GS30" i="49"/>
  <c r="GT30" i="49"/>
  <c r="GU30" i="49"/>
  <c r="GV30" i="49"/>
  <c r="GW30" i="49"/>
  <c r="GX30" i="49"/>
  <c r="GY30" i="49"/>
  <c r="GZ30" i="49"/>
  <c r="HA30" i="49"/>
  <c r="HB30" i="49"/>
  <c r="HC30" i="49"/>
  <c r="HD30" i="49"/>
  <c r="HE30" i="49"/>
  <c r="HF30" i="49"/>
  <c r="HG30" i="49"/>
  <c r="HH30" i="49"/>
  <c r="HI30" i="49"/>
  <c r="HJ30" i="49"/>
  <c r="HK30" i="49"/>
  <c r="HL30" i="49"/>
  <c r="HM30" i="49"/>
  <c r="HN30" i="49"/>
  <c r="HO30" i="49"/>
  <c r="HP30" i="49"/>
  <c r="HQ30" i="49"/>
  <c r="HR30" i="49"/>
  <c r="HS30" i="49"/>
  <c r="HT30" i="49"/>
  <c r="HU30" i="49"/>
  <c r="HV30" i="49"/>
  <c r="HW30" i="49"/>
  <c r="HX30" i="49"/>
  <c r="HY30" i="49"/>
  <c r="HZ30" i="49"/>
  <c r="IA30" i="49"/>
  <c r="IB30" i="49"/>
  <c r="IC30" i="49"/>
  <c r="ID30" i="49"/>
  <c r="IE30" i="49"/>
  <c r="IF30" i="49"/>
  <c r="IG30" i="49"/>
  <c r="IH30" i="49"/>
  <c r="A40" i="49"/>
  <c r="B40" i="49"/>
  <c r="C40" i="49"/>
  <c r="D40" i="49"/>
  <c r="E40" i="49"/>
  <c r="F40" i="49"/>
  <c r="G40" i="49"/>
  <c r="H40" i="49"/>
  <c r="I40" i="49"/>
  <c r="J40" i="49"/>
  <c r="K40" i="49"/>
  <c r="L40" i="49"/>
  <c r="M40" i="49"/>
  <c r="N40" i="49"/>
  <c r="O40" i="49"/>
  <c r="P40" i="49"/>
  <c r="Q40" i="49"/>
  <c r="R40" i="49"/>
  <c r="S40" i="49"/>
  <c r="T40" i="49"/>
  <c r="U40" i="49"/>
  <c r="V40" i="49"/>
  <c r="W40" i="49"/>
  <c r="X40" i="49"/>
  <c r="Y40" i="49"/>
  <c r="Z40" i="49"/>
  <c r="AA40" i="49"/>
  <c r="AB40" i="49"/>
  <c r="AC40" i="49"/>
  <c r="AD40" i="49"/>
  <c r="AE40" i="49"/>
  <c r="AF40" i="49"/>
  <c r="AG40" i="49"/>
  <c r="AH40" i="49"/>
  <c r="AI40" i="49"/>
  <c r="AJ40" i="49"/>
  <c r="AK40" i="49"/>
  <c r="AL40" i="49"/>
  <c r="AM40" i="49"/>
  <c r="AN40" i="49"/>
  <c r="AO40" i="49"/>
  <c r="AP40" i="49"/>
  <c r="A30" i="49"/>
  <c r="B30" i="49"/>
  <c r="C30" i="49"/>
  <c r="D7" i="49"/>
  <c r="E7" i="49"/>
  <c r="F30" i="49"/>
  <c r="G30" i="49"/>
  <c r="H30" i="49"/>
  <c r="I7" i="49"/>
  <c r="J30" i="49"/>
  <c r="K7" i="49"/>
  <c r="L7" i="49"/>
  <c r="M7" i="49"/>
  <c r="N30" i="49"/>
  <c r="O30" i="49"/>
  <c r="P7" i="49"/>
  <c r="Q7" i="49"/>
  <c r="R7" i="49"/>
  <c r="S30" i="49"/>
  <c r="T30" i="49"/>
  <c r="U7" i="49"/>
  <c r="V7" i="49"/>
  <c r="W30" i="49"/>
  <c r="W7" i="49"/>
  <c r="X30" i="49"/>
  <c r="Y30" i="49"/>
  <c r="Y7" i="49"/>
  <c r="Z7" i="49"/>
  <c r="C7" i="49"/>
  <c r="L30" i="49"/>
  <c r="I30" i="49"/>
  <c r="E30" i="49"/>
  <c r="V30" i="49"/>
  <c r="B7" i="49"/>
  <c r="T7" i="49"/>
  <c r="O7" i="49"/>
  <c r="G7" i="49"/>
  <c r="Q30" i="49"/>
  <c r="U30" i="49"/>
  <c r="R30" i="49"/>
  <c r="D30" i="49"/>
  <c r="N7" i="49"/>
  <c r="M30" i="49"/>
  <c r="X7" i="49"/>
  <c r="A7" i="49"/>
  <c r="F7" i="49"/>
  <c r="H7" i="49"/>
  <c r="Z30" i="49"/>
  <c r="P30" i="49"/>
  <c r="K30" i="49"/>
  <c r="J7" i="49"/>
  <c r="S7" i="49"/>
  <c r="AI25" i="118"/>
  <c r="AA18" i="118"/>
  <c r="AE18" i="118"/>
  <c r="L42" i="153"/>
  <c r="N47" i="155"/>
  <c r="N54" i="155"/>
  <c r="Q35" i="155"/>
  <c r="P32" i="155"/>
  <c r="P35" i="155"/>
  <c r="Q44" i="155"/>
  <c r="P44" i="155"/>
  <c r="P46" i="155"/>
  <c r="D47" i="153"/>
  <c r="N8" i="160"/>
  <c r="AL25" i="118"/>
  <c r="AI28" i="118"/>
  <c r="S24" i="118"/>
  <c r="W21" i="118"/>
  <c r="AE12" i="118"/>
  <c r="AA12" i="118"/>
  <c r="G12" i="118"/>
  <c r="AN12" i="118"/>
  <c r="AN25" i="118"/>
  <c r="K18" i="118"/>
  <c r="W24" i="118"/>
  <c r="G24" i="118"/>
  <c r="AN24" i="118"/>
  <c r="AA21" i="118"/>
  <c r="AA15" i="118"/>
  <c r="G21" i="118"/>
  <c r="AN21" i="118"/>
  <c r="S15" i="118"/>
  <c r="AE15" i="118"/>
  <c r="W18" i="118"/>
  <c r="K24" i="118"/>
  <c r="S21" i="118"/>
  <c r="K15" i="118"/>
  <c r="K12" i="118"/>
  <c r="G15" i="118"/>
  <c r="AN15" i="118"/>
  <c r="G18" i="118"/>
  <c r="AN18" i="118"/>
  <c r="O15" i="118"/>
  <c r="W12" i="118"/>
  <c r="AA24" i="118"/>
  <c r="W15" i="118"/>
  <c r="AE21" i="118"/>
  <c r="K21" i="118"/>
  <c r="S18" i="118"/>
  <c r="S12" i="118"/>
  <c r="O24" i="118"/>
  <c r="O12" i="118"/>
  <c r="O21" i="118"/>
  <c r="AE24" i="118"/>
  <c r="O18" i="118"/>
  <c r="Q46" i="155"/>
  <c r="Q55" i="155"/>
  <c r="D44" i="153"/>
  <c r="N7" i="160"/>
  <c r="N9" i="160"/>
  <c r="Q36" i="155"/>
  <c r="P36" i="155"/>
  <c r="P38" i="155"/>
  <c r="P47" i="155"/>
  <c r="Q38" i="155"/>
  <c r="P8" i="160"/>
  <c r="P21" i="160"/>
  <c r="P23" i="160"/>
  <c r="U47" i="153"/>
  <c r="AH47" i="153"/>
  <c r="AH48" i="153"/>
  <c r="P55" i="155"/>
  <c r="Q47" i="155"/>
  <c r="Q54" i="155"/>
  <c r="O8" i="160"/>
  <c r="L47" i="153"/>
  <c r="U44" i="153"/>
  <c r="AH44" i="153"/>
  <c r="AH45" i="153"/>
  <c r="P7" i="160"/>
  <c r="P54" i="155"/>
  <c r="O7" i="160"/>
  <c r="O9" i="160"/>
  <c r="L44" i="153"/>
  <c r="P9" i="160"/>
  <c r="Q21" i="160"/>
  <c r="O35" i="160"/>
  <c r="N21" i="160"/>
  <c r="N23" i="160"/>
  <c r="Q23" i="160"/>
</calcChain>
</file>

<file path=xl/sharedStrings.xml><?xml version="1.0" encoding="utf-8"?>
<sst xmlns="http://schemas.openxmlformats.org/spreadsheetml/2006/main" count="2679" uniqueCount="1169">
  <si>
    <t>□</t>
    <phoneticPr fontId="2"/>
  </si>
  <si>
    <t>年</t>
    <rPh sb="0" eb="1">
      <t>ネン</t>
    </rPh>
    <phoneticPr fontId="2"/>
  </si>
  <si>
    <t>施設</t>
    <rPh sb="0" eb="2">
      <t>シセツ</t>
    </rPh>
    <phoneticPr fontId="2"/>
  </si>
  <si>
    <t>内容</t>
    <rPh sb="0" eb="2">
      <t>ナイヨウ</t>
    </rPh>
    <phoneticPr fontId="2"/>
  </si>
  <si>
    <t>住所</t>
    <rPh sb="0" eb="2">
      <t>ジュウショ</t>
    </rPh>
    <phoneticPr fontId="2"/>
  </si>
  <si>
    <t>その他</t>
    <rPh sb="2" eb="3">
      <t>タ</t>
    </rPh>
    <phoneticPr fontId="2"/>
  </si>
  <si>
    <t>住宅</t>
    <rPh sb="0" eb="2">
      <t>ジュウタク</t>
    </rPh>
    <phoneticPr fontId="2"/>
  </si>
  <si>
    <t>記</t>
    <rPh sb="0" eb="1">
      <t>シル</t>
    </rPh>
    <phoneticPr fontId="2"/>
  </si>
  <si>
    <t>電話</t>
    <rPh sb="0" eb="2">
      <t>デンワ</t>
    </rPh>
    <phoneticPr fontId="2"/>
  </si>
  <si>
    <t>月</t>
    <rPh sb="0" eb="1">
      <t>ガツ</t>
    </rPh>
    <phoneticPr fontId="2"/>
  </si>
  <si>
    <t>登録年月日</t>
    <rPh sb="0" eb="2">
      <t>トウロク</t>
    </rPh>
    <rPh sb="2" eb="5">
      <t>ネンガッピ</t>
    </rPh>
    <phoneticPr fontId="2"/>
  </si>
  <si>
    <t>月</t>
    <rPh sb="0" eb="1">
      <t>ツキ</t>
    </rPh>
    <phoneticPr fontId="2"/>
  </si>
  <si>
    <t>登録主体</t>
    <rPh sb="0" eb="2">
      <t>トウロク</t>
    </rPh>
    <rPh sb="2" eb="4">
      <t>シュタイ</t>
    </rPh>
    <phoneticPr fontId="2"/>
  </si>
  <si>
    <t>日</t>
    <rPh sb="0" eb="1">
      <t>ヒ</t>
    </rPh>
    <phoneticPr fontId="2"/>
  </si>
  <si>
    <t>事業費等</t>
    <rPh sb="0" eb="3">
      <t>ジギョウヒ</t>
    </rPh>
    <rPh sb="3" eb="4">
      <t>ナド</t>
    </rPh>
    <phoneticPr fontId="2"/>
  </si>
  <si>
    <t>竣工</t>
    <rPh sb="0" eb="2">
      <t>シュンコウ</t>
    </rPh>
    <phoneticPr fontId="2"/>
  </si>
  <si>
    <t>登録番号</t>
    <rPh sb="0" eb="2">
      <t>トウロク</t>
    </rPh>
    <rPh sb="2" eb="4">
      <t>バンゴウ</t>
    </rPh>
    <phoneticPr fontId="2"/>
  </si>
  <si>
    <t>構造</t>
    <rPh sb="0" eb="2">
      <t>コウゾウ</t>
    </rPh>
    <phoneticPr fontId="2"/>
  </si>
  <si>
    <t>区分</t>
    <rPh sb="0" eb="2">
      <t>クブン</t>
    </rPh>
    <phoneticPr fontId="2"/>
  </si>
  <si>
    <t>□</t>
  </si>
  <si>
    <t>所在地</t>
    <rPh sb="0" eb="3">
      <t>ショザイチ</t>
    </rPh>
    <phoneticPr fontId="2"/>
  </si>
  <si>
    <t>住居表示</t>
    <rPh sb="0" eb="2">
      <t>ジュウキョ</t>
    </rPh>
    <rPh sb="2" eb="4">
      <t>ヒョウジ</t>
    </rPh>
    <phoneticPr fontId="2"/>
  </si>
  <si>
    <t>地名地番</t>
    <rPh sb="0" eb="2">
      <t>チメイ</t>
    </rPh>
    <rPh sb="2" eb="4">
      <t>チバン</t>
    </rPh>
    <phoneticPr fontId="2"/>
  </si>
  <si>
    <t>賃貸人</t>
    <rPh sb="0" eb="3">
      <t>チンタイニン</t>
    </rPh>
    <phoneticPr fontId="2"/>
  </si>
  <si>
    <t>氏名</t>
    <rPh sb="0" eb="2">
      <t>シメイ</t>
    </rPh>
    <phoneticPr fontId="2"/>
  </si>
  <si>
    <t>法人名</t>
    <rPh sb="0" eb="2">
      <t>ホウジン</t>
    </rPh>
    <rPh sb="2" eb="3">
      <t>メイ</t>
    </rPh>
    <phoneticPr fontId="2"/>
  </si>
  <si>
    <t>申請ID</t>
    <rPh sb="0" eb="2">
      <t>シンセイ</t>
    </rPh>
    <phoneticPr fontId="2"/>
  </si>
  <si>
    <t>工事予定</t>
    <rPh sb="0" eb="2">
      <t>コウジ</t>
    </rPh>
    <rPh sb="2" eb="4">
      <t>ヨテイ</t>
    </rPh>
    <phoneticPr fontId="2"/>
  </si>
  <si>
    <t>着工</t>
    <rPh sb="0" eb="2">
      <t>チャッコウ</t>
    </rPh>
    <phoneticPr fontId="2"/>
  </si>
  <si>
    <t>申請先</t>
    <rPh sb="0" eb="2">
      <t>シンセイ</t>
    </rPh>
    <rPh sb="2" eb="3">
      <t>サキ</t>
    </rPh>
    <phoneticPr fontId="2"/>
  </si>
  <si>
    <t>住宅の名称</t>
    <rPh sb="0" eb="2">
      <t>ジュウタク</t>
    </rPh>
    <rPh sb="3" eb="5">
      <t>メイショウ</t>
    </rPh>
    <phoneticPr fontId="2"/>
  </si>
  <si>
    <t>事業全体</t>
    <rPh sb="0" eb="2">
      <t>ジギョウ</t>
    </rPh>
    <rPh sb="2" eb="4">
      <t>ゼンタイ</t>
    </rPh>
    <phoneticPr fontId="2"/>
  </si>
  <si>
    <t>請負施工</t>
    <rPh sb="0" eb="2">
      <t>ウケオイ</t>
    </rPh>
    <rPh sb="2" eb="4">
      <t>セコウ</t>
    </rPh>
    <phoneticPr fontId="2"/>
  </si>
  <si>
    <t>申請状況</t>
    <rPh sb="0" eb="2">
      <t>シンセイ</t>
    </rPh>
    <rPh sb="2" eb="4">
      <t>ジョウキョウ</t>
    </rPh>
    <phoneticPr fontId="2"/>
  </si>
  <si>
    <t>日</t>
    <rPh sb="0" eb="1">
      <t>ニチ</t>
    </rPh>
    <phoneticPr fontId="2"/>
  </si>
  <si>
    <t>事務担当者</t>
    <rPh sb="0" eb="2">
      <t>ジム</t>
    </rPh>
    <rPh sb="2" eb="5">
      <t>タントウシャ</t>
    </rPh>
    <phoneticPr fontId="2"/>
  </si>
  <si>
    <t>EV設置</t>
    <rPh sb="2" eb="4">
      <t>セッチ</t>
    </rPh>
    <phoneticPr fontId="2"/>
  </si>
  <si>
    <t>建築士</t>
    <rPh sb="0" eb="3">
      <t>ケンチクシ</t>
    </rPh>
    <phoneticPr fontId="2"/>
  </si>
  <si>
    <t>介護予防</t>
    <rPh sb="0" eb="2">
      <t>カイゴ</t>
    </rPh>
    <rPh sb="2" eb="4">
      <t>ヨボウ</t>
    </rPh>
    <phoneticPr fontId="2"/>
  </si>
  <si>
    <t>補助申請</t>
    <rPh sb="0" eb="2">
      <t>ホジョ</t>
    </rPh>
    <rPh sb="2" eb="4">
      <t>シンセイ</t>
    </rPh>
    <phoneticPr fontId="2"/>
  </si>
  <si>
    <t>（都道府県から記入）</t>
    <rPh sb="1" eb="5">
      <t>トドウフケン</t>
    </rPh>
    <rPh sb="7" eb="9">
      <t>キニュウ</t>
    </rPh>
    <phoneticPr fontId="2"/>
  </si>
  <si>
    <t>添付書類</t>
    <rPh sb="0" eb="2">
      <t>テンプ</t>
    </rPh>
    <rPh sb="2" eb="4">
      <t>ショルイ</t>
    </rPh>
    <phoneticPr fontId="2"/>
  </si>
  <si>
    <t>竣工検査</t>
    <rPh sb="0" eb="2">
      <t>シュンコウ</t>
    </rPh>
    <rPh sb="2" eb="4">
      <t>ケンサ</t>
    </rPh>
    <phoneticPr fontId="2"/>
  </si>
  <si>
    <t>所属･役職</t>
    <rPh sb="0" eb="2">
      <t>ショゾク</t>
    </rPh>
    <rPh sb="3" eb="5">
      <t>ヤクショク</t>
    </rPh>
    <phoneticPr fontId="2"/>
  </si>
  <si>
    <t>EV</t>
  </si>
  <si>
    <t>交付申請日</t>
    <rPh sb="0" eb="2">
      <t>コウフ</t>
    </rPh>
    <rPh sb="2" eb="5">
      <t>シンセイビ</t>
    </rPh>
    <phoneticPr fontId="2"/>
  </si>
  <si>
    <t>事業名</t>
    <rPh sb="0" eb="2">
      <t>ジギョウ</t>
    </rPh>
    <rPh sb="2" eb="3">
      <t>メイ</t>
    </rPh>
    <phoneticPr fontId="2"/>
  </si>
  <si>
    <t>事業番号</t>
    <rPh sb="0" eb="2">
      <t>ジギョウ</t>
    </rPh>
    <rPh sb="2" eb="4">
      <t>バンゴウ</t>
    </rPh>
    <phoneticPr fontId="2"/>
  </si>
  <si>
    <t>日付</t>
    <rPh sb="0" eb="2">
      <t>ヒヅケ</t>
    </rPh>
    <phoneticPr fontId="2"/>
  </si>
  <si>
    <t>事業ＩＤ</t>
    <rPh sb="0" eb="2">
      <t>ジギョウ</t>
    </rPh>
    <phoneticPr fontId="2"/>
  </si>
  <si>
    <t>建築主</t>
    <rPh sb="0" eb="3">
      <t>ケンチクヌシ</t>
    </rPh>
    <phoneticPr fontId="2"/>
  </si>
  <si>
    <t>法個</t>
    <rPh sb="0" eb="1">
      <t>ホウ</t>
    </rPh>
    <rPh sb="1" eb="2">
      <t>コ</t>
    </rPh>
    <phoneticPr fontId="2"/>
  </si>
  <si>
    <t>所属役職</t>
    <rPh sb="0" eb="2">
      <t>ショゾク</t>
    </rPh>
    <rPh sb="2" eb="4">
      <t>ヤクショク</t>
    </rPh>
    <phoneticPr fontId="2"/>
  </si>
  <si>
    <t>〒</t>
  </si>
  <si>
    <t>共同</t>
    <rPh sb="0" eb="2">
      <t>キョウドウ</t>
    </rPh>
    <phoneticPr fontId="2"/>
  </si>
  <si>
    <t>建同</t>
    <rPh sb="0" eb="1">
      <t>ケン</t>
    </rPh>
    <rPh sb="1" eb="2">
      <t>ドウ</t>
    </rPh>
    <phoneticPr fontId="2"/>
  </si>
  <si>
    <t>さつき登録</t>
    <rPh sb="3" eb="5">
      <t>トウロク</t>
    </rPh>
    <phoneticPr fontId="2"/>
  </si>
  <si>
    <t>面積計</t>
    <rPh sb="0" eb="2">
      <t>メンセキ</t>
    </rPh>
    <rPh sb="2" eb="3">
      <t>ケイ</t>
    </rPh>
    <phoneticPr fontId="2"/>
  </si>
  <si>
    <t>対象外</t>
    <rPh sb="0" eb="2">
      <t>タイショウ</t>
    </rPh>
    <rPh sb="2" eb="3">
      <t>ガイ</t>
    </rPh>
    <phoneticPr fontId="2"/>
  </si>
  <si>
    <t>新改</t>
    <rPh sb="0" eb="1">
      <t>シン</t>
    </rPh>
    <phoneticPr fontId="2"/>
  </si>
  <si>
    <t>既存</t>
    <rPh sb="0" eb="2">
      <t>キソン</t>
    </rPh>
    <phoneticPr fontId="2"/>
  </si>
  <si>
    <t>改修後</t>
    <rPh sb="0" eb="2">
      <t>カイシュウ</t>
    </rPh>
    <rPh sb="2" eb="3">
      <t>ゴ</t>
    </rPh>
    <phoneticPr fontId="2"/>
  </si>
  <si>
    <t>戸数</t>
    <rPh sb="0" eb="2">
      <t>コスウ</t>
    </rPh>
    <phoneticPr fontId="2"/>
  </si>
  <si>
    <t>うち改修</t>
    <rPh sb="2" eb="4">
      <t>カイシュウ</t>
    </rPh>
    <phoneticPr fontId="2"/>
  </si>
  <si>
    <t>施設数</t>
    <rPh sb="0" eb="3">
      <t>シセツスウ</t>
    </rPh>
    <phoneticPr fontId="2"/>
  </si>
  <si>
    <t>棟数</t>
    <rPh sb="0" eb="1">
      <t>トウ</t>
    </rPh>
    <rPh sb="1" eb="2">
      <t>スウ</t>
    </rPh>
    <phoneticPr fontId="2"/>
  </si>
  <si>
    <t>対象外床</t>
    <rPh sb="0" eb="2">
      <t>タイショウ</t>
    </rPh>
    <rPh sb="2" eb="3">
      <t>ガイ</t>
    </rPh>
    <rPh sb="3" eb="4">
      <t>ユカ</t>
    </rPh>
    <phoneticPr fontId="2"/>
  </si>
  <si>
    <t>対象外用途</t>
    <rPh sb="0" eb="2">
      <t>タイショウ</t>
    </rPh>
    <rPh sb="2" eb="3">
      <t>ガイ</t>
    </rPh>
    <rPh sb="3" eb="5">
      <t>ヨウト</t>
    </rPh>
    <phoneticPr fontId="2"/>
  </si>
  <si>
    <t>高齢者生活支援施設</t>
    <rPh sb="0" eb="9">
      <t>コセシ</t>
    </rPh>
    <phoneticPr fontId="2"/>
  </si>
  <si>
    <t>取得有無</t>
    <rPh sb="0" eb="2">
      <t>シュトク</t>
    </rPh>
    <rPh sb="2" eb="4">
      <t>ウム</t>
    </rPh>
    <phoneticPr fontId="2"/>
  </si>
  <si>
    <t>住宅開始</t>
    <rPh sb="0" eb="2">
      <t>ジュウタク</t>
    </rPh>
    <rPh sb="2" eb="4">
      <t>カイシ</t>
    </rPh>
    <phoneticPr fontId="2"/>
  </si>
  <si>
    <t>施設開始</t>
    <rPh sb="0" eb="2">
      <t>シセツ</t>
    </rPh>
    <rPh sb="2" eb="4">
      <t>カイシ</t>
    </rPh>
    <phoneticPr fontId="2"/>
  </si>
  <si>
    <t>施工方式</t>
    <rPh sb="0" eb="2">
      <t>セコウ</t>
    </rPh>
    <rPh sb="2" eb="4">
      <t>ホウシキ</t>
    </rPh>
    <phoneticPr fontId="2"/>
  </si>
  <si>
    <t>初期築年</t>
    <rPh sb="0" eb="2">
      <t>ショキ</t>
    </rPh>
    <rPh sb="2" eb="4">
      <t>チクネン</t>
    </rPh>
    <phoneticPr fontId="2"/>
  </si>
  <si>
    <t>済証</t>
    <rPh sb="0" eb="1">
      <t>ス</t>
    </rPh>
    <rPh sb="1" eb="2">
      <t>ショウ</t>
    </rPh>
    <phoneticPr fontId="2"/>
  </si>
  <si>
    <t>耐震適合</t>
    <rPh sb="0" eb="2">
      <t>タイシン</t>
    </rPh>
    <rPh sb="2" eb="4">
      <t>テキゴウ</t>
    </rPh>
    <phoneticPr fontId="2"/>
  </si>
  <si>
    <t>適合</t>
    <rPh sb="0" eb="2">
      <t>テキゴウ</t>
    </rPh>
    <phoneticPr fontId="2"/>
  </si>
  <si>
    <t>確認証</t>
    <rPh sb="0" eb="2">
      <t>カクニン</t>
    </rPh>
    <rPh sb="2" eb="3">
      <t>アカシ</t>
    </rPh>
    <phoneticPr fontId="2"/>
  </si>
  <si>
    <t>記載書類</t>
    <rPh sb="0" eb="2">
      <t>キサイ</t>
    </rPh>
    <rPh sb="2" eb="4">
      <t>ショルイ</t>
    </rPh>
    <phoneticPr fontId="2"/>
  </si>
  <si>
    <t>確認日付</t>
    <rPh sb="0" eb="2">
      <t>カクニン</t>
    </rPh>
    <rPh sb="2" eb="4">
      <t>ヒヅケ</t>
    </rPh>
    <phoneticPr fontId="2"/>
  </si>
  <si>
    <t>書類名</t>
    <rPh sb="0" eb="2">
      <t>ショルイ</t>
    </rPh>
    <rPh sb="2" eb="3">
      <t>メイ</t>
    </rPh>
    <phoneticPr fontId="2"/>
  </si>
  <si>
    <t>直近用途</t>
    <rPh sb="0" eb="2">
      <t>チョッキン</t>
    </rPh>
    <rPh sb="2" eb="4">
      <t>ヨウト</t>
    </rPh>
    <phoneticPr fontId="2"/>
  </si>
  <si>
    <t>用途区分</t>
    <rPh sb="0" eb="2">
      <t>ヨウト</t>
    </rPh>
    <rPh sb="2" eb="4">
      <t>クブン</t>
    </rPh>
    <phoneticPr fontId="2"/>
  </si>
  <si>
    <t>受領歴</t>
    <rPh sb="0" eb="2">
      <t>ジュリョウ</t>
    </rPh>
    <rPh sb="2" eb="3">
      <t>レキ</t>
    </rPh>
    <phoneticPr fontId="2"/>
  </si>
  <si>
    <t>有無</t>
    <rPh sb="0" eb="2">
      <t>ウム</t>
    </rPh>
    <phoneticPr fontId="2"/>
  </si>
  <si>
    <t>制度名</t>
    <rPh sb="0" eb="3">
      <t>セイドメイ</t>
    </rPh>
    <phoneticPr fontId="2"/>
  </si>
  <si>
    <t>用途変更</t>
    <rPh sb="0" eb="2">
      <t>ヨウト</t>
    </rPh>
    <rPh sb="2" eb="4">
      <t>ヘンコウ</t>
    </rPh>
    <phoneticPr fontId="2"/>
  </si>
  <si>
    <t>取得</t>
    <rPh sb="0" eb="2">
      <t>シュトク</t>
    </rPh>
    <phoneticPr fontId="2"/>
  </si>
  <si>
    <t>契約日</t>
    <rPh sb="0" eb="2">
      <t>ケイヤク</t>
    </rPh>
    <rPh sb="2" eb="3">
      <t>ニチ</t>
    </rPh>
    <phoneticPr fontId="2"/>
  </si>
  <si>
    <t>新築住宅</t>
    <rPh sb="0" eb="2">
      <t>シンチク</t>
    </rPh>
    <rPh sb="2" eb="4">
      <t>ジュウタク</t>
    </rPh>
    <phoneticPr fontId="2"/>
  </si>
  <si>
    <t>総事業費</t>
    <rPh sb="0" eb="1">
      <t>ソウ</t>
    </rPh>
    <rPh sb="1" eb="4">
      <t>ジギョウヒ</t>
    </rPh>
    <phoneticPr fontId="2"/>
  </si>
  <si>
    <t>事業経費</t>
    <rPh sb="0" eb="2">
      <t>ジギョウ</t>
    </rPh>
    <rPh sb="2" eb="4">
      <t>ケイヒ</t>
    </rPh>
    <phoneticPr fontId="2"/>
  </si>
  <si>
    <t>対象事業費</t>
    <rPh sb="0" eb="2">
      <t>タイショウ</t>
    </rPh>
    <rPh sb="2" eb="5">
      <t>ジギョウヒ</t>
    </rPh>
    <phoneticPr fontId="2"/>
  </si>
  <si>
    <t>要望額</t>
    <rPh sb="0" eb="2">
      <t>ヨウボウ</t>
    </rPh>
    <rPh sb="2" eb="3">
      <t>ガク</t>
    </rPh>
    <phoneticPr fontId="2"/>
  </si>
  <si>
    <t>新築施設</t>
    <rPh sb="0" eb="2">
      <t>シンチク</t>
    </rPh>
    <rPh sb="2" eb="4">
      <t>シセツ</t>
    </rPh>
    <phoneticPr fontId="2"/>
  </si>
  <si>
    <t>新築対象外</t>
    <rPh sb="0" eb="2">
      <t>シンチク</t>
    </rPh>
    <rPh sb="2" eb="5">
      <t>タイショウガイ</t>
    </rPh>
    <phoneticPr fontId="2"/>
  </si>
  <si>
    <t>工事費</t>
    <rPh sb="0" eb="3">
      <t>コウジヒ</t>
    </rPh>
    <phoneticPr fontId="2"/>
  </si>
  <si>
    <t>増築住宅</t>
    <rPh sb="0" eb="2">
      <t>ゾウチク</t>
    </rPh>
    <rPh sb="2" eb="4">
      <t>ジュウタク</t>
    </rPh>
    <phoneticPr fontId="2"/>
  </si>
  <si>
    <t>改修住宅専用部</t>
    <rPh sb="0" eb="2">
      <t>カイシュウ</t>
    </rPh>
    <rPh sb="2" eb="4">
      <t>ジュウタク</t>
    </rPh>
    <rPh sb="4" eb="6">
      <t>センヨウ</t>
    </rPh>
    <rPh sb="6" eb="7">
      <t>ブ</t>
    </rPh>
    <phoneticPr fontId="2"/>
  </si>
  <si>
    <t>改修住宅</t>
    <rPh sb="0" eb="2">
      <t>カイシュウ</t>
    </rPh>
    <rPh sb="2" eb="4">
      <t>ジュウタク</t>
    </rPh>
    <phoneticPr fontId="2"/>
  </si>
  <si>
    <t>改修住宅共用部</t>
    <rPh sb="0" eb="2">
      <t>カイシュウ</t>
    </rPh>
    <rPh sb="2" eb="4">
      <t>ジュウタク</t>
    </rPh>
    <rPh sb="4" eb="7">
      <t>キョウヨウブ</t>
    </rPh>
    <phoneticPr fontId="2"/>
  </si>
  <si>
    <t>増築施設</t>
    <rPh sb="0" eb="2">
      <t>ゾウチク</t>
    </rPh>
    <rPh sb="2" eb="4">
      <t>シセツ</t>
    </rPh>
    <phoneticPr fontId="2"/>
  </si>
  <si>
    <t>改修施設</t>
    <rPh sb="0" eb="2">
      <t>カイシュウ</t>
    </rPh>
    <rPh sb="2" eb="4">
      <t>シセツ</t>
    </rPh>
    <phoneticPr fontId="2"/>
  </si>
  <si>
    <t>買取施設</t>
    <rPh sb="0" eb="2">
      <t>カイト</t>
    </rPh>
    <rPh sb="2" eb="4">
      <t>シセツ</t>
    </rPh>
    <phoneticPr fontId="2"/>
  </si>
  <si>
    <t>買取住宅</t>
    <rPh sb="0" eb="2">
      <t>カイト</t>
    </rPh>
    <rPh sb="2" eb="4">
      <t>ジュウタク</t>
    </rPh>
    <phoneticPr fontId="2"/>
  </si>
  <si>
    <t>基数</t>
    <rPh sb="0" eb="2">
      <t>キスウ</t>
    </rPh>
    <phoneticPr fontId="2"/>
  </si>
  <si>
    <t>消費税控除減額</t>
    <rPh sb="0" eb="3">
      <t>ショウヒゼイ</t>
    </rPh>
    <rPh sb="3" eb="5">
      <t>コウジョ</t>
    </rPh>
    <rPh sb="5" eb="7">
      <t>ゲンガク</t>
    </rPh>
    <phoneticPr fontId="2"/>
  </si>
  <si>
    <t>確定</t>
    <rPh sb="0" eb="2">
      <t>カクテイ</t>
    </rPh>
    <phoneticPr fontId="2"/>
  </si>
  <si>
    <t>資格</t>
    <rPh sb="0" eb="2">
      <t>シカク</t>
    </rPh>
    <phoneticPr fontId="2"/>
  </si>
  <si>
    <t>事務所名</t>
    <rPh sb="0" eb="3">
      <t>ジムショ</t>
    </rPh>
    <rPh sb="3" eb="4">
      <t>メイ</t>
    </rPh>
    <phoneticPr fontId="2"/>
  </si>
  <si>
    <t>資格登録</t>
    <rPh sb="0" eb="2">
      <t>シカク</t>
    </rPh>
    <rPh sb="2" eb="4">
      <t>トウロク</t>
    </rPh>
    <phoneticPr fontId="2"/>
  </si>
  <si>
    <t>事務所登録</t>
    <rPh sb="0" eb="3">
      <t>ジムショ</t>
    </rPh>
    <rPh sb="3" eb="5">
      <t>トウロク</t>
    </rPh>
    <phoneticPr fontId="2"/>
  </si>
  <si>
    <t>事務所番号</t>
    <rPh sb="0" eb="3">
      <t>ジムショ</t>
    </rPh>
    <rPh sb="3" eb="5">
      <t>バンゴウ</t>
    </rPh>
    <phoneticPr fontId="2"/>
  </si>
  <si>
    <t>事務所所在</t>
    <rPh sb="0" eb="3">
      <t>ジムショ</t>
    </rPh>
    <rPh sb="3" eb="5">
      <t>ショザイ</t>
    </rPh>
    <phoneticPr fontId="2"/>
  </si>
  <si>
    <t>①夫婦型</t>
    <rPh sb="1" eb="3">
      <t>フウフ</t>
    </rPh>
    <rPh sb="3" eb="4">
      <t>ガタ</t>
    </rPh>
    <phoneticPr fontId="2"/>
  </si>
  <si>
    <t>②ストック型</t>
    <rPh sb="5" eb="6">
      <t>カタ</t>
    </rPh>
    <phoneticPr fontId="2"/>
  </si>
  <si>
    <t>他補助有無</t>
    <rPh sb="0" eb="1">
      <t>タ</t>
    </rPh>
    <rPh sb="1" eb="3">
      <t>ホジョ</t>
    </rPh>
    <rPh sb="3" eb="5">
      <t>ウム</t>
    </rPh>
    <phoneticPr fontId="2"/>
  </si>
  <si>
    <t>応募</t>
    <rPh sb="0" eb="2">
      <t>オウボ</t>
    </rPh>
    <phoneticPr fontId="2"/>
  </si>
  <si>
    <t>制度名称</t>
    <rPh sb="0" eb="2">
      <t>セイド</t>
    </rPh>
    <rPh sb="2" eb="4">
      <t>メイショウ</t>
    </rPh>
    <phoneticPr fontId="2"/>
  </si>
  <si>
    <t>実施主体</t>
    <rPh sb="0" eb="2">
      <t>ジッシ</t>
    </rPh>
    <rPh sb="2" eb="4">
      <t>シュタイ</t>
    </rPh>
    <phoneticPr fontId="2"/>
  </si>
  <si>
    <t>国費</t>
    <rPh sb="0" eb="2">
      <t>コクヒ</t>
    </rPh>
    <phoneticPr fontId="2"/>
  </si>
  <si>
    <t>予定額</t>
    <rPh sb="0" eb="2">
      <t>ヨテイ</t>
    </rPh>
    <rPh sb="2" eb="3">
      <t>ガク</t>
    </rPh>
    <phoneticPr fontId="2"/>
  </si>
  <si>
    <t>対象範囲</t>
    <rPh sb="0" eb="2">
      <t>タイショウ</t>
    </rPh>
    <rPh sb="2" eb="4">
      <t>ハンイ</t>
    </rPh>
    <phoneticPr fontId="2"/>
  </si>
  <si>
    <t>担当者</t>
    <rPh sb="0" eb="3">
      <t>タントウシャ</t>
    </rPh>
    <phoneticPr fontId="2"/>
  </si>
  <si>
    <t>資金計画</t>
    <rPh sb="0" eb="2">
      <t>シキン</t>
    </rPh>
    <rPh sb="2" eb="4">
      <t>ケイカク</t>
    </rPh>
    <phoneticPr fontId="2"/>
  </si>
  <si>
    <t>自己資金</t>
    <rPh sb="0" eb="2">
      <t>ジコ</t>
    </rPh>
    <rPh sb="2" eb="4">
      <t>シキン</t>
    </rPh>
    <phoneticPr fontId="2"/>
  </si>
  <si>
    <t>借入金</t>
    <rPh sb="0" eb="3">
      <t>シャクニュウキン</t>
    </rPh>
    <phoneticPr fontId="2"/>
  </si>
  <si>
    <t>その他内容</t>
    <rPh sb="2" eb="3">
      <t>タ</t>
    </rPh>
    <rPh sb="3" eb="5">
      <t>ナイヨウ</t>
    </rPh>
    <phoneticPr fontId="2"/>
  </si>
  <si>
    <t>機関名</t>
    <rPh sb="0" eb="3">
      <t>キカンメイ</t>
    </rPh>
    <phoneticPr fontId="2"/>
  </si>
  <si>
    <t>額</t>
    <rPh sb="0" eb="1">
      <t>ガク</t>
    </rPh>
    <phoneticPr fontId="2"/>
  </si>
  <si>
    <t>期間</t>
    <rPh sb="0" eb="2">
      <t>キカン</t>
    </rPh>
    <phoneticPr fontId="2"/>
  </si>
  <si>
    <t>内諾</t>
    <rPh sb="0" eb="2">
      <t>ナイダク</t>
    </rPh>
    <phoneticPr fontId="2"/>
  </si>
  <si>
    <t>計画住宅</t>
    <rPh sb="0" eb="2">
      <t>ケイカク</t>
    </rPh>
    <rPh sb="2" eb="4">
      <t>ジュウタク</t>
    </rPh>
    <phoneticPr fontId="2"/>
  </si>
  <si>
    <t>家賃合計</t>
    <rPh sb="0" eb="2">
      <t>ヤチン</t>
    </rPh>
    <rPh sb="2" eb="4">
      <t>ゴウケイ</t>
    </rPh>
    <phoneticPr fontId="2"/>
  </si>
  <si>
    <t>住戸専用</t>
    <rPh sb="0" eb="2">
      <t>ジュウコ</t>
    </rPh>
    <rPh sb="2" eb="4">
      <t>センヨウ</t>
    </rPh>
    <phoneticPr fontId="2"/>
  </si>
  <si>
    <t>共同利用</t>
    <rPh sb="0" eb="2">
      <t>キョウドウ</t>
    </rPh>
    <rPh sb="2" eb="4">
      <t>リヨウ</t>
    </rPh>
    <phoneticPr fontId="2"/>
  </si>
  <si>
    <t>近傍同種まとめ</t>
    <rPh sb="0" eb="2">
      <t>キンボウ</t>
    </rPh>
    <rPh sb="2" eb="4">
      <t>ドウシュ</t>
    </rPh>
    <phoneticPr fontId="2"/>
  </si>
  <si>
    <t>事例Ａ</t>
    <rPh sb="0" eb="2">
      <t>ジレイ</t>
    </rPh>
    <phoneticPr fontId="2"/>
  </si>
  <si>
    <t>名称</t>
    <rPh sb="0" eb="2">
      <t>メイショウ</t>
    </rPh>
    <phoneticPr fontId="2"/>
  </si>
  <si>
    <t>距離</t>
    <rPh sb="0" eb="2">
      <t>キョリ</t>
    </rPh>
    <phoneticPr fontId="2"/>
  </si>
  <si>
    <t>築年</t>
    <rPh sb="0" eb="2">
      <t>チクネン</t>
    </rPh>
    <phoneticPr fontId="2"/>
  </si>
  <si>
    <t>専用部</t>
    <rPh sb="0" eb="2">
      <t>センヨウ</t>
    </rPh>
    <rPh sb="2" eb="3">
      <t>ブ</t>
    </rPh>
    <phoneticPr fontId="2"/>
  </si>
  <si>
    <t>家賃</t>
    <rPh sb="0" eb="2">
      <t>ヤチン</t>
    </rPh>
    <phoneticPr fontId="2"/>
  </si>
  <si>
    <t>参照先</t>
    <rPh sb="0" eb="3">
      <t>サンショウサキ</t>
    </rPh>
    <phoneticPr fontId="2"/>
  </si>
  <si>
    <t>他</t>
    <rPh sb="0" eb="1">
      <t>ホカ</t>
    </rPh>
    <phoneticPr fontId="2"/>
  </si>
  <si>
    <t>事例Ｃ</t>
    <rPh sb="0" eb="2">
      <t>ジレイ</t>
    </rPh>
    <phoneticPr fontId="2"/>
  </si>
  <si>
    <t>事例Ｂ</t>
    <rPh sb="0" eb="2">
      <t>ジレイ</t>
    </rPh>
    <phoneticPr fontId="2"/>
  </si>
  <si>
    <t>E-mail</t>
  </si>
  <si>
    <t>取得日</t>
    <rPh sb="0" eb="2">
      <t>シュトク</t>
    </rPh>
    <rPh sb="2" eb="3">
      <t>ヒ</t>
    </rPh>
    <phoneticPr fontId="2"/>
  </si>
  <si>
    <t>新築計</t>
    <rPh sb="0" eb="2">
      <t>シンチク</t>
    </rPh>
    <rPh sb="2" eb="3">
      <t>ケイ</t>
    </rPh>
    <phoneticPr fontId="2"/>
  </si>
  <si>
    <t>改修住宅計</t>
    <rPh sb="0" eb="2">
      <t>カイシュウ</t>
    </rPh>
    <rPh sb="2" eb="4">
      <t>ジュウタク</t>
    </rPh>
    <rPh sb="4" eb="5">
      <t>ケイ</t>
    </rPh>
    <phoneticPr fontId="2"/>
  </si>
  <si>
    <t>改修施設計</t>
    <rPh sb="0" eb="2">
      <t>カイシュウ</t>
    </rPh>
    <rPh sb="2" eb="4">
      <t>シセツ</t>
    </rPh>
    <rPh sb="4" eb="5">
      <t>ケイ</t>
    </rPh>
    <phoneticPr fontId="2"/>
  </si>
  <si>
    <t>工事対象外</t>
    <rPh sb="0" eb="2">
      <t>コウジ</t>
    </rPh>
    <rPh sb="2" eb="4">
      <t>タイショウ</t>
    </rPh>
    <rPh sb="4" eb="5">
      <t>ソト</t>
    </rPh>
    <phoneticPr fontId="2"/>
  </si>
  <si>
    <t>買取対象外</t>
    <rPh sb="0" eb="2">
      <t>カイト</t>
    </rPh>
    <rPh sb="2" eb="4">
      <t>タイショウ</t>
    </rPh>
    <rPh sb="4" eb="5">
      <t>ソト</t>
    </rPh>
    <phoneticPr fontId="2"/>
  </si>
  <si>
    <t>改修計</t>
    <rPh sb="0" eb="2">
      <t>カイシュウ</t>
    </rPh>
    <rPh sb="2" eb="3">
      <t>ケイ</t>
    </rPh>
    <phoneticPr fontId="2"/>
  </si>
  <si>
    <t>計</t>
    <rPh sb="0" eb="1">
      <t>ケイ</t>
    </rPh>
    <phoneticPr fontId="2"/>
  </si>
  <si>
    <t>借入先①</t>
    <rPh sb="0" eb="2">
      <t>シャクニュウ</t>
    </rPh>
    <rPh sb="2" eb="3">
      <t>サキ</t>
    </rPh>
    <phoneticPr fontId="2"/>
  </si>
  <si>
    <t>借入先②</t>
    <rPh sb="0" eb="2">
      <t>シャクニュウ</t>
    </rPh>
    <rPh sb="2" eb="3">
      <t>サキ</t>
    </rPh>
    <phoneticPr fontId="2"/>
  </si>
  <si>
    <t>借入先③</t>
    <rPh sb="0" eb="2">
      <t>シャクニュウ</t>
    </rPh>
    <rPh sb="2" eb="3">
      <t>サキ</t>
    </rPh>
    <phoneticPr fontId="2"/>
  </si>
  <si>
    <t>借入先④</t>
    <rPh sb="0" eb="2">
      <t>シャクニュウ</t>
    </rPh>
    <rPh sb="2" eb="3">
      <t>サキ</t>
    </rPh>
    <phoneticPr fontId="2"/>
  </si>
  <si>
    <t>単価</t>
    <rPh sb="0" eb="2">
      <t>タンカ</t>
    </rPh>
    <phoneticPr fontId="2"/>
  </si>
  <si>
    <t>経費</t>
    <rPh sb="0" eb="2">
      <t>ケイヒ</t>
    </rPh>
    <phoneticPr fontId="2"/>
  </si>
  <si>
    <t>様式１</t>
    <rPh sb="0" eb="2">
      <t>ヨウシキ</t>
    </rPh>
    <phoneticPr fontId="2"/>
  </si>
  <si>
    <t>①</t>
  </si>
  <si>
    <t>②</t>
  </si>
  <si>
    <t>メルアド</t>
  </si>
  <si>
    <t>平均</t>
    <rPh sb="0" eb="2">
      <t>ヘイキン</t>
    </rPh>
    <phoneticPr fontId="2"/>
  </si>
  <si>
    <t>様式２</t>
    <rPh sb="0" eb="2">
      <t>ヨウシキ</t>
    </rPh>
    <phoneticPr fontId="2"/>
  </si>
  <si>
    <t>様式３</t>
    <rPh sb="0" eb="2">
      <t>ヨウシキ</t>
    </rPh>
    <phoneticPr fontId="2"/>
  </si>
  <si>
    <t>様式３別添</t>
    <rPh sb="0" eb="2">
      <t>ヨウシキ</t>
    </rPh>
    <rPh sb="3" eb="5">
      <t>ベッテン</t>
    </rPh>
    <phoneticPr fontId="2"/>
  </si>
  <si>
    <t>様式４</t>
    <rPh sb="0" eb="2">
      <t>ヨウシキ</t>
    </rPh>
    <phoneticPr fontId="2"/>
  </si>
  <si>
    <t>様式５</t>
    <rPh sb="0" eb="2">
      <t>ヨウシキ</t>
    </rPh>
    <phoneticPr fontId="2"/>
  </si>
  <si>
    <t>〒</t>
    <phoneticPr fontId="2"/>
  </si>
  <si>
    <t>ＥＶ</t>
  </si>
  <si>
    <t>Ａ</t>
  </si>
  <si>
    <t>Ｂ</t>
  </si>
  <si>
    <t>Ｃ</t>
  </si>
  <si>
    <t>A</t>
  </si>
  <si>
    <t>B</t>
  </si>
  <si>
    <t>C</t>
  </si>
  <si>
    <t>D</t>
  </si>
  <si>
    <t>E</t>
  </si>
  <si>
    <t>F</t>
  </si>
  <si>
    <t>G</t>
  </si>
  <si>
    <t>H</t>
  </si>
  <si>
    <t>I</t>
  </si>
  <si>
    <t>J</t>
  </si>
  <si>
    <t>K</t>
  </si>
  <si>
    <t>L</t>
  </si>
  <si>
    <t>M</t>
  </si>
  <si>
    <t>N</t>
  </si>
  <si>
    <t>O</t>
  </si>
  <si>
    <t>P</t>
  </si>
  <si>
    <t>Q</t>
  </si>
  <si>
    <t>R</t>
  </si>
  <si>
    <t>S</t>
  </si>
  <si>
    <t>T</t>
  </si>
  <si>
    <t>U</t>
  </si>
  <si>
    <t>V</t>
  </si>
  <si>
    <t>W</t>
  </si>
  <si>
    <t>X</t>
  </si>
  <si>
    <t>Y</t>
  </si>
  <si>
    <t>Z</t>
  </si>
  <si>
    <t>AA</t>
  </si>
  <si>
    <t>AB</t>
  </si>
  <si>
    <t>AC</t>
  </si>
  <si>
    <t>AD</t>
  </si>
  <si>
    <t>AE</t>
  </si>
  <si>
    <t>AF</t>
  </si>
  <si>
    <t>AG</t>
  </si>
  <si>
    <t>AH</t>
  </si>
  <si>
    <t>AI</t>
  </si>
  <si>
    <t>AJ</t>
  </si>
  <si>
    <t>AK</t>
  </si>
  <si>
    <t>AL</t>
  </si>
  <si>
    <t>AM</t>
  </si>
  <si>
    <t>AN</t>
  </si>
  <si>
    <t>AO</t>
  </si>
  <si>
    <t>AP</t>
  </si>
  <si>
    <t>AQ</t>
  </si>
  <si>
    <t>AR</t>
  </si>
  <si>
    <t>AS</t>
  </si>
  <si>
    <t>AT</t>
  </si>
  <si>
    <t>AU</t>
  </si>
  <si>
    <t>AV</t>
  </si>
  <si>
    <t>AW</t>
  </si>
  <si>
    <t>AX</t>
  </si>
  <si>
    <t>AY</t>
  </si>
  <si>
    <t>AZ</t>
  </si>
  <si>
    <t>BA</t>
  </si>
  <si>
    <t>BB</t>
  </si>
  <si>
    <t>BC</t>
  </si>
  <si>
    <t>BD</t>
  </si>
  <si>
    <t>BE</t>
  </si>
  <si>
    <t>BF</t>
  </si>
  <si>
    <t>BG</t>
  </si>
  <si>
    <t>BH</t>
  </si>
  <si>
    <t>BI</t>
  </si>
  <si>
    <t>BJ</t>
  </si>
  <si>
    <t>BK</t>
  </si>
  <si>
    <t>BL</t>
  </si>
  <si>
    <t>BM</t>
  </si>
  <si>
    <t>BN</t>
  </si>
  <si>
    <t>BO</t>
  </si>
  <si>
    <t>BP</t>
  </si>
  <si>
    <t>BQ</t>
  </si>
  <si>
    <t>BR</t>
  </si>
  <si>
    <t>BS</t>
  </si>
  <si>
    <t>BT</t>
  </si>
  <si>
    <t>BU</t>
  </si>
  <si>
    <t>BV</t>
  </si>
  <si>
    <t>BW</t>
  </si>
  <si>
    <t>BX</t>
  </si>
  <si>
    <t>BY</t>
  </si>
  <si>
    <t>BZ</t>
  </si>
  <si>
    <t>CA</t>
  </si>
  <si>
    <t>CB</t>
  </si>
  <si>
    <t>CC</t>
  </si>
  <si>
    <t>CD</t>
  </si>
  <si>
    <t>CE</t>
  </si>
  <si>
    <t>CF</t>
  </si>
  <si>
    <t>CG</t>
  </si>
  <si>
    <t>CH</t>
  </si>
  <si>
    <t>CI</t>
  </si>
  <si>
    <t>CJ</t>
  </si>
  <si>
    <t>CK</t>
  </si>
  <si>
    <t>CL</t>
  </si>
  <si>
    <t>CM</t>
  </si>
  <si>
    <t>CN</t>
  </si>
  <si>
    <t>CO</t>
  </si>
  <si>
    <t>CP</t>
  </si>
  <si>
    <t>CQ</t>
  </si>
  <si>
    <t>CR</t>
  </si>
  <si>
    <t>CS</t>
  </si>
  <si>
    <t>CT</t>
  </si>
  <si>
    <t>CU</t>
  </si>
  <si>
    <t>CV</t>
  </si>
  <si>
    <t>CW</t>
  </si>
  <si>
    <t>CX</t>
  </si>
  <si>
    <t>CY</t>
  </si>
  <si>
    <t>CZ</t>
  </si>
  <si>
    <t>DA</t>
  </si>
  <si>
    <t>DB</t>
  </si>
  <si>
    <t>DC</t>
  </si>
  <si>
    <t>DD</t>
  </si>
  <si>
    <t>DE</t>
  </si>
  <si>
    <t>DF</t>
  </si>
  <si>
    <t>DG</t>
  </si>
  <si>
    <t>DH</t>
  </si>
  <si>
    <t>DI</t>
  </si>
  <si>
    <t>DJ</t>
  </si>
  <si>
    <t>DK</t>
  </si>
  <si>
    <t>DL</t>
  </si>
  <si>
    <t>DM</t>
  </si>
  <si>
    <t>DN</t>
  </si>
  <si>
    <t>DO</t>
  </si>
  <si>
    <t>DP</t>
  </si>
  <si>
    <t>DQ</t>
  </si>
  <si>
    <t>DR</t>
  </si>
  <si>
    <t>DS</t>
  </si>
  <si>
    <t>DT</t>
  </si>
  <si>
    <t>DU</t>
  </si>
  <si>
    <t>DV</t>
  </si>
  <si>
    <t>DW</t>
  </si>
  <si>
    <t>DX</t>
  </si>
  <si>
    <t>DY</t>
  </si>
  <si>
    <t>DZ</t>
  </si>
  <si>
    <t>EA</t>
  </si>
  <si>
    <t>EB</t>
  </si>
  <si>
    <t>EC</t>
  </si>
  <si>
    <t>ED</t>
  </si>
  <si>
    <t>EE</t>
  </si>
  <si>
    <t>EF</t>
  </si>
  <si>
    <t>EG</t>
  </si>
  <si>
    <t>EH</t>
  </si>
  <si>
    <t>EI</t>
  </si>
  <si>
    <t>EJ</t>
  </si>
  <si>
    <t>EK</t>
  </si>
  <si>
    <t>EL</t>
  </si>
  <si>
    <t>EM</t>
  </si>
  <si>
    <t>EN</t>
  </si>
  <si>
    <t>EO</t>
  </si>
  <si>
    <t>EP</t>
  </si>
  <si>
    <t>EQ</t>
  </si>
  <si>
    <t>ER</t>
  </si>
  <si>
    <t>ES</t>
  </si>
  <si>
    <t>ET</t>
  </si>
  <si>
    <t>EU</t>
  </si>
  <si>
    <t>EW</t>
  </si>
  <si>
    <t>EX</t>
  </si>
  <si>
    <t>EY</t>
  </si>
  <si>
    <t>EZ</t>
  </si>
  <si>
    <t>FA</t>
  </si>
  <si>
    <t>FB</t>
  </si>
  <si>
    <t>FC</t>
  </si>
  <si>
    <t>FD</t>
  </si>
  <si>
    <t>FE</t>
  </si>
  <si>
    <t>FF</t>
  </si>
  <si>
    <t>FG</t>
  </si>
  <si>
    <t>FH</t>
  </si>
  <si>
    <t>FI</t>
  </si>
  <si>
    <t>FJ</t>
  </si>
  <si>
    <t>FK</t>
  </si>
  <si>
    <t>FL</t>
  </si>
  <si>
    <t>FM</t>
  </si>
  <si>
    <t>FN</t>
  </si>
  <si>
    <t>FO</t>
  </si>
  <si>
    <t>FP</t>
  </si>
  <si>
    <t>FQ</t>
  </si>
  <si>
    <t>FR</t>
  </si>
  <si>
    <t>FS</t>
  </si>
  <si>
    <t>FT</t>
  </si>
  <si>
    <t>FU</t>
  </si>
  <si>
    <t>FV</t>
  </si>
  <si>
    <t>FW</t>
  </si>
  <si>
    <t>FX</t>
  </si>
  <si>
    <t>FY</t>
  </si>
  <si>
    <t>FZ</t>
  </si>
  <si>
    <t>GA</t>
  </si>
  <si>
    <t>GB</t>
  </si>
  <si>
    <t>GC</t>
  </si>
  <si>
    <t>GD</t>
  </si>
  <si>
    <t>GE</t>
  </si>
  <si>
    <t>GF</t>
  </si>
  <si>
    <t>GG</t>
  </si>
  <si>
    <t>GH</t>
  </si>
  <si>
    <t>GI</t>
  </si>
  <si>
    <t>GJ</t>
  </si>
  <si>
    <t>GK</t>
  </si>
  <si>
    <t>GL</t>
  </si>
  <si>
    <t>GM</t>
  </si>
  <si>
    <t>GN</t>
  </si>
  <si>
    <t>GO</t>
  </si>
  <si>
    <t>GP</t>
  </si>
  <si>
    <t>GQ</t>
  </si>
  <si>
    <t>GR</t>
  </si>
  <si>
    <t>GS</t>
  </si>
  <si>
    <t>GT</t>
  </si>
  <si>
    <t>GU</t>
  </si>
  <si>
    <t>GV</t>
  </si>
  <si>
    <t>GW</t>
  </si>
  <si>
    <t>GX</t>
  </si>
  <si>
    <t>GY</t>
  </si>
  <si>
    <t>GZ</t>
  </si>
  <si>
    <t>HA</t>
  </si>
  <si>
    <t>HB</t>
  </si>
  <si>
    <t>HC</t>
  </si>
  <si>
    <t>HD</t>
  </si>
  <si>
    <t>HE</t>
  </si>
  <si>
    <t>HF</t>
  </si>
  <si>
    <t>HG</t>
  </si>
  <si>
    <t>HH</t>
  </si>
  <si>
    <t>HI</t>
  </si>
  <si>
    <t>HJ</t>
  </si>
  <si>
    <t>HK</t>
  </si>
  <si>
    <t>HL</t>
  </si>
  <si>
    <t>HM</t>
  </si>
  <si>
    <t>HN</t>
  </si>
  <si>
    <t>HO</t>
  </si>
  <si>
    <t>HP</t>
  </si>
  <si>
    <t>HQ</t>
  </si>
  <si>
    <t>HR</t>
  </si>
  <si>
    <t>HS</t>
  </si>
  <si>
    <t>HT</t>
  </si>
  <si>
    <t>HU</t>
  </si>
  <si>
    <t>HV</t>
  </si>
  <si>
    <t>HW</t>
  </si>
  <si>
    <t>HX</t>
  </si>
  <si>
    <t>HY</t>
  </si>
  <si>
    <t>HZ</t>
  </si>
  <si>
    <t>IA</t>
  </si>
  <si>
    <t>IB</t>
  </si>
  <si>
    <t>IC</t>
  </si>
  <si>
    <t>ID</t>
  </si>
  <si>
    <t>IE</t>
  </si>
  <si>
    <t>IF</t>
  </si>
  <si>
    <t>IG</t>
  </si>
  <si>
    <t>IH</t>
  </si>
  <si>
    <t>II</t>
  </si>
  <si>
    <t>IJ</t>
  </si>
  <si>
    <t>IK</t>
  </si>
  <si>
    <t>IL</t>
  </si>
  <si>
    <t>IM</t>
  </si>
  <si>
    <t>IN</t>
  </si>
  <si>
    <t>IO</t>
  </si>
  <si>
    <t>IP</t>
  </si>
  <si>
    <t>IQ</t>
  </si>
  <si>
    <t>IR</t>
  </si>
  <si>
    <t>IS</t>
  </si>
  <si>
    <t>IT</t>
  </si>
  <si>
    <t>面積</t>
    <rPh sb="0" eb="2">
      <t>メンセキ</t>
    </rPh>
    <phoneticPr fontId="2"/>
  </si>
  <si>
    <t>補助金受領歴</t>
    <rPh sb="0" eb="3">
      <t>ホジョキン</t>
    </rPh>
    <rPh sb="3" eb="5">
      <t>ジュリョウ</t>
    </rPh>
    <rPh sb="5" eb="6">
      <t>レキ</t>
    </rPh>
    <phoneticPr fontId="2"/>
  </si>
  <si>
    <t>住宅等の取得</t>
    <rPh sb="0" eb="2">
      <t>ジュウタク</t>
    </rPh>
    <rPh sb="2" eb="3">
      <t>ナド</t>
    </rPh>
    <rPh sb="4" eb="6">
      <t>シュトク</t>
    </rPh>
    <phoneticPr fontId="2"/>
  </si>
  <si>
    <t>所属事務所</t>
    <rPh sb="0" eb="2">
      <t>ショゾク</t>
    </rPh>
    <rPh sb="2" eb="4">
      <t>ジム</t>
    </rPh>
    <rPh sb="4" eb="5">
      <t>ショ</t>
    </rPh>
    <phoneticPr fontId="2"/>
  </si>
  <si>
    <t>建築主に同じ</t>
    <rPh sb="0" eb="1">
      <t>ケン</t>
    </rPh>
    <rPh sb="1" eb="2">
      <t>チク</t>
    </rPh>
    <rPh sb="2" eb="3">
      <t>ヌシ</t>
    </rPh>
    <rPh sb="4" eb="5">
      <t>ドウ</t>
    </rPh>
    <phoneticPr fontId="2"/>
  </si>
  <si>
    <t>〒</t>
    <phoneticPr fontId="2"/>
  </si>
  <si>
    <t>検済証発行</t>
    <rPh sb="0" eb="1">
      <t>ケン</t>
    </rPh>
    <rPh sb="1" eb="2">
      <t>ズ</t>
    </rPh>
    <rPh sb="3" eb="5">
      <t>ハッコウ</t>
    </rPh>
    <phoneticPr fontId="2"/>
  </si>
  <si>
    <t>確定でき減額</t>
    <rPh sb="0" eb="2">
      <t>カクテイ</t>
    </rPh>
    <rPh sb="4" eb="6">
      <t>ゲンガク</t>
    </rPh>
    <phoneticPr fontId="2"/>
  </si>
  <si>
    <t>家賃等</t>
    <rPh sb="0" eb="2">
      <t>ヤチン</t>
    </rPh>
    <rPh sb="2" eb="3">
      <t>ナド</t>
    </rPh>
    <phoneticPr fontId="2"/>
  </si>
  <si>
    <t>前払金受領</t>
    <rPh sb="0" eb="2">
      <t>マエバラ</t>
    </rPh>
    <rPh sb="2" eb="3">
      <t>キン</t>
    </rPh>
    <rPh sb="3" eb="5">
      <t>ジュリョウ</t>
    </rPh>
    <phoneticPr fontId="2"/>
  </si>
  <si>
    <t>申請日</t>
    <rPh sb="0" eb="3">
      <t>シンセイビ</t>
    </rPh>
    <phoneticPr fontId="2"/>
  </si>
  <si>
    <t>改修前</t>
    <rPh sb="0" eb="2">
      <t>カイシュウ</t>
    </rPh>
    <rPh sb="2" eb="3">
      <t>マエ</t>
    </rPh>
    <phoneticPr fontId="2"/>
  </si>
  <si>
    <t>円</t>
    <rPh sb="0" eb="1">
      <t>エン</t>
    </rPh>
    <phoneticPr fontId="2"/>
  </si>
  <si>
    <t>総戸数</t>
    <rPh sb="0" eb="1">
      <t>ソウ</t>
    </rPh>
    <rPh sb="1" eb="3">
      <t>コスウ</t>
    </rPh>
    <phoneticPr fontId="2"/>
  </si>
  <si>
    <t>戸</t>
    <rPh sb="0" eb="1">
      <t>ト</t>
    </rPh>
    <phoneticPr fontId="2"/>
  </si>
  <si>
    <t>規模</t>
    <rPh sb="0" eb="2">
      <t>キボ</t>
    </rPh>
    <phoneticPr fontId="2"/>
  </si>
  <si>
    <t>日</t>
    <rPh sb="0" eb="1">
      <t>ニチ</t>
    </rPh>
    <phoneticPr fontId="2"/>
  </si>
  <si>
    <t>改修工事前</t>
    <rPh sb="0" eb="2">
      <t>カイシュウ</t>
    </rPh>
    <rPh sb="2" eb="4">
      <t>コウジ</t>
    </rPh>
    <rPh sb="4" eb="5">
      <t>マエ</t>
    </rPh>
    <phoneticPr fontId="2"/>
  </si>
  <si>
    <t>居住のために最低限必要な工事</t>
    <rPh sb="0" eb="2">
      <t>キョジュウ</t>
    </rPh>
    <rPh sb="6" eb="9">
      <t>サイテイゲン</t>
    </rPh>
    <rPh sb="9" eb="11">
      <t>ヒツヨウ</t>
    </rPh>
    <rPh sb="12" eb="14">
      <t>コウジ</t>
    </rPh>
    <phoneticPr fontId="2"/>
  </si>
  <si>
    <t>千円</t>
    <rPh sb="0" eb="2">
      <t>センエン</t>
    </rPh>
    <phoneticPr fontId="2"/>
  </si>
  <si>
    <t>補助率</t>
    <rPh sb="0" eb="3">
      <t>ホジョリツ</t>
    </rPh>
    <phoneticPr fontId="2"/>
  </si>
  <si>
    <t>設定家賃
（円）</t>
    <rPh sb="0" eb="2">
      <t>セッテイ</t>
    </rPh>
    <rPh sb="2" eb="4">
      <t>ヤチン</t>
    </rPh>
    <rPh sb="6" eb="7">
      <t>エン</t>
    </rPh>
    <phoneticPr fontId="2"/>
  </si>
  <si>
    <t>合計</t>
    <rPh sb="0" eb="2">
      <t>ゴウケイ</t>
    </rPh>
    <phoneticPr fontId="2"/>
  </si>
  <si>
    <t>⇒</t>
    <phoneticPr fontId="2"/>
  </si>
  <si>
    <t>号</t>
    <rPh sb="0" eb="1">
      <t>ゴウ</t>
    </rPh>
    <phoneticPr fontId="2"/>
  </si>
  <si>
    <t>構     造</t>
    <rPh sb="0" eb="1">
      <t>カマエ</t>
    </rPh>
    <rPh sb="6" eb="7">
      <t>ヅクリ</t>
    </rPh>
    <phoneticPr fontId="2"/>
  </si>
  <si>
    <t>部屋番号</t>
    <rPh sb="0" eb="2">
      <t>ヘヤ</t>
    </rPh>
    <rPh sb="2" eb="4">
      <t>バンゴウ</t>
    </rPh>
    <phoneticPr fontId="2"/>
  </si>
  <si>
    <t>台所</t>
    <rPh sb="0" eb="2">
      <t>ダイドコロ</t>
    </rPh>
    <phoneticPr fontId="2"/>
  </si>
  <si>
    <t>耐震改修工事</t>
    <rPh sb="0" eb="2">
      <t>タイシン</t>
    </rPh>
    <rPh sb="2" eb="4">
      <t>カイシュウ</t>
    </rPh>
    <rPh sb="4" eb="6">
      <t>コウジ</t>
    </rPh>
    <phoneticPr fontId="2"/>
  </si>
  <si>
    <t>階　数</t>
    <rPh sb="0" eb="1">
      <t>カイ</t>
    </rPh>
    <rPh sb="2" eb="3">
      <t>スウ</t>
    </rPh>
    <phoneticPr fontId="2"/>
  </si>
  <si>
    <t>年</t>
    <rPh sb="0" eb="1">
      <t>ネン</t>
    </rPh>
    <phoneticPr fontId="14"/>
  </si>
  <si>
    <t>月</t>
    <rPh sb="0" eb="1">
      <t>ガツ</t>
    </rPh>
    <phoneticPr fontId="14"/>
  </si>
  <si>
    <t>日</t>
    <rPh sb="0" eb="1">
      <t>ニチ</t>
    </rPh>
    <phoneticPr fontId="14"/>
  </si>
  <si>
    <t>提出書類</t>
    <rPh sb="0" eb="2">
      <t>テイシュツ</t>
    </rPh>
    <rPh sb="2" eb="4">
      <t>ショルイ</t>
    </rPh>
    <phoneticPr fontId="2"/>
  </si>
  <si>
    <t>書式名称</t>
    <rPh sb="0" eb="2">
      <t>ショシキ</t>
    </rPh>
    <rPh sb="2" eb="4">
      <t>メイショウ</t>
    </rPh>
    <phoneticPr fontId="2"/>
  </si>
  <si>
    <t>本書類</t>
    <rPh sb="0" eb="1">
      <t>ホン</t>
    </rPh>
    <rPh sb="1" eb="3">
      <t>ショルイ</t>
    </rPh>
    <phoneticPr fontId="2"/>
  </si>
  <si>
    <t>添付資料</t>
    <rPh sb="0" eb="2">
      <t>テンプ</t>
    </rPh>
    <rPh sb="2" eb="4">
      <t>シリョウ</t>
    </rPh>
    <phoneticPr fontId="2"/>
  </si>
  <si>
    <t>月額上限家賃</t>
    <rPh sb="0" eb="2">
      <t>ゲツガク</t>
    </rPh>
    <rPh sb="2" eb="4">
      <t>ジョウゲン</t>
    </rPh>
    <rPh sb="4" eb="6">
      <t>ヤチン</t>
    </rPh>
    <phoneticPr fontId="2"/>
  </si>
  <si>
    <t>円以下</t>
    <rPh sb="0" eb="1">
      <t>エン</t>
    </rPh>
    <rPh sb="1" eb="3">
      <t>イカ</t>
    </rPh>
    <phoneticPr fontId="2"/>
  </si>
  <si>
    <t>協議会名称</t>
    <rPh sb="0" eb="3">
      <t>キョウギカイ</t>
    </rPh>
    <rPh sb="3" eb="5">
      <t>メイショウ</t>
    </rPh>
    <phoneticPr fontId="2"/>
  </si>
  <si>
    <t>申請する建物についての補助金等受領歴</t>
    <rPh sb="0" eb="2">
      <t>シンセイ</t>
    </rPh>
    <rPh sb="4" eb="6">
      <t>タテモノ</t>
    </rPh>
    <rPh sb="11" eb="14">
      <t>ホジョキン</t>
    </rPh>
    <rPh sb="14" eb="15">
      <t>ナド</t>
    </rPh>
    <rPh sb="15" eb="17">
      <t>ジュリョウ</t>
    </rPh>
    <rPh sb="17" eb="18">
      <t>レキ</t>
    </rPh>
    <phoneticPr fontId="2"/>
  </si>
  <si>
    <t>部屋
番号</t>
    <rPh sb="0" eb="2">
      <t>ヘヤ</t>
    </rPh>
    <rPh sb="3" eb="5">
      <t>バンゴウ</t>
    </rPh>
    <phoneticPr fontId="2"/>
  </si>
  <si>
    <t>入居者の身体等の状況に応じて必要となる工事</t>
    <rPh sb="0" eb="3">
      <t>ニュウキョシャ</t>
    </rPh>
    <rPh sb="4" eb="7">
      <t>シンタイナド</t>
    </rPh>
    <rPh sb="8" eb="10">
      <t>ジョウキョウ</t>
    </rPh>
    <rPh sb="11" eb="12">
      <t>オウ</t>
    </rPh>
    <rPh sb="14" eb="16">
      <t>ヒツヨウ</t>
    </rPh>
    <rPh sb="19" eb="21">
      <t>コウジ</t>
    </rPh>
    <phoneticPr fontId="2"/>
  </si>
  <si>
    <t>家賃</t>
    <rPh sb="0" eb="2">
      <t>ヤチン</t>
    </rPh>
    <phoneticPr fontId="17"/>
  </si>
  <si>
    <t>申請者</t>
    <rPh sb="0" eb="2">
      <t>シンセイ</t>
    </rPh>
    <rPh sb="2" eb="3">
      <t>シャ</t>
    </rPh>
    <phoneticPr fontId="2"/>
  </si>
  <si>
    <t>上記の事業要件を確認しました。</t>
    <rPh sb="0" eb="2">
      <t>ジョウキ</t>
    </rPh>
    <rPh sb="3" eb="5">
      <t>ジギョウ</t>
    </rPh>
    <rPh sb="5" eb="7">
      <t>ヨウケン</t>
    </rPh>
    <rPh sb="8" eb="10">
      <t>カクニン</t>
    </rPh>
    <phoneticPr fontId="2"/>
  </si>
  <si>
    <t>（</t>
    <phoneticPr fontId="2"/>
  </si>
  <si>
    <t>登録</t>
    <rPh sb="0" eb="2">
      <t>トウロク</t>
    </rPh>
    <phoneticPr fontId="2"/>
  </si>
  <si>
    <t>建築士名</t>
    <rPh sb="0" eb="3">
      <t>ケンチクシ</t>
    </rPh>
    <rPh sb="3" eb="4">
      <t>メイ</t>
    </rPh>
    <phoneticPr fontId="2"/>
  </si>
  <si>
    <t>建築士事務所名</t>
    <rPh sb="0" eb="3">
      <t>ケンチクシ</t>
    </rPh>
    <rPh sb="3" eb="5">
      <t>ジム</t>
    </rPh>
    <rPh sb="5" eb="6">
      <t>ショ</t>
    </rPh>
    <rPh sb="6" eb="7">
      <t>メイ</t>
    </rPh>
    <phoneticPr fontId="2"/>
  </si>
  <si>
    <t>）</t>
    <phoneticPr fontId="2"/>
  </si>
  <si>
    <t>建物所有者</t>
    <rPh sb="0" eb="2">
      <t>タテモノ</t>
    </rPh>
    <rPh sb="2" eb="5">
      <t>ショユウシャ</t>
    </rPh>
    <phoneticPr fontId="2"/>
  </si>
  <si>
    <t>個人</t>
    <rPh sb="0" eb="2">
      <t>コジン</t>
    </rPh>
    <phoneticPr fontId="2"/>
  </si>
  <si>
    <t>法人</t>
    <rPh sb="0" eb="2">
      <t>ホウジン</t>
    </rPh>
    <phoneticPr fontId="2"/>
  </si>
  <si>
    <t>対象住戸概要</t>
    <rPh sb="0" eb="2">
      <t>タイショウ</t>
    </rPh>
    <rPh sb="2" eb="4">
      <t>ジュウコ</t>
    </rPh>
    <rPh sb="4" eb="6">
      <t>ガイヨウ</t>
    </rPh>
    <phoneticPr fontId="2"/>
  </si>
  <si>
    <t>ﾌﾘｶﾞﾅ</t>
    <phoneticPr fontId="2"/>
  </si>
  <si>
    <t>他の補助金申請</t>
    <rPh sb="0" eb="1">
      <t>タ</t>
    </rPh>
    <rPh sb="2" eb="5">
      <t>ホジョキン</t>
    </rPh>
    <rPh sb="5" eb="7">
      <t>シンセイ</t>
    </rPh>
    <phoneticPr fontId="2"/>
  </si>
  <si>
    <t>）建築士（</t>
    <rPh sb="1" eb="4">
      <t>ケンチクシ</t>
    </rPh>
    <phoneticPr fontId="2"/>
  </si>
  <si>
    <t>補助額</t>
    <rPh sb="0" eb="2">
      <t>ホジョ</t>
    </rPh>
    <rPh sb="2" eb="3">
      <t>ガク</t>
    </rPh>
    <phoneticPr fontId="2"/>
  </si>
  <si>
    <t>共同事業主・発注者の有無</t>
    <rPh sb="0" eb="2">
      <t>キョウドウ</t>
    </rPh>
    <rPh sb="2" eb="4">
      <t>ジギョウ</t>
    </rPh>
    <rPh sb="4" eb="5">
      <t>ヌシ</t>
    </rPh>
    <rPh sb="6" eb="9">
      <t>ハッチュウシャ</t>
    </rPh>
    <rPh sb="10" eb="12">
      <t>ウム</t>
    </rPh>
    <phoneticPr fontId="2"/>
  </si>
  <si>
    <t>交付申請者</t>
    <rPh sb="0" eb="2">
      <t>コウフ</t>
    </rPh>
    <rPh sb="2" eb="4">
      <t>シンセイ</t>
    </rPh>
    <rPh sb="4" eb="5">
      <t>シャ</t>
    </rPh>
    <phoneticPr fontId="2"/>
  </si>
  <si>
    <t>住宅の所有者</t>
    <rPh sb="0" eb="2">
      <t>ジュウタク</t>
    </rPh>
    <rPh sb="3" eb="6">
      <t>ショユウシャ</t>
    </rPh>
    <phoneticPr fontId="2"/>
  </si>
  <si>
    <t>※個人の場合は本人確認ができる書類、法人の場合は法人の実在確認ができる書類を提出。</t>
    <rPh sb="1" eb="3">
      <t>コジン</t>
    </rPh>
    <rPh sb="4" eb="6">
      <t>バアイ</t>
    </rPh>
    <rPh sb="7" eb="9">
      <t>ホンニン</t>
    </rPh>
    <rPh sb="9" eb="11">
      <t>カクニン</t>
    </rPh>
    <rPh sb="15" eb="17">
      <t>ショルイ</t>
    </rPh>
    <rPh sb="18" eb="20">
      <t>ホウジン</t>
    </rPh>
    <rPh sb="21" eb="23">
      <t>バアイ</t>
    </rPh>
    <rPh sb="24" eb="26">
      <t>ホウジン</t>
    </rPh>
    <rPh sb="27" eb="29">
      <t>ジツザイ</t>
    </rPh>
    <rPh sb="29" eb="31">
      <t>カクニン</t>
    </rPh>
    <rPh sb="35" eb="37">
      <t>ショルイ</t>
    </rPh>
    <rPh sb="38" eb="40">
      <t>テイシュツ</t>
    </rPh>
    <phoneticPr fontId="2"/>
  </si>
  <si>
    <t>身分証明証</t>
    <rPh sb="0" eb="2">
      <t>ミブン</t>
    </rPh>
    <rPh sb="2" eb="4">
      <t>ショウメイ</t>
    </rPh>
    <rPh sb="4" eb="5">
      <t>ショウ</t>
    </rPh>
    <phoneticPr fontId="2"/>
  </si>
  <si>
    <t>用途（建築基準法）</t>
    <rPh sb="0" eb="1">
      <t>ヨウ</t>
    </rPh>
    <rPh sb="1" eb="2">
      <t>ト</t>
    </rPh>
    <rPh sb="3" eb="5">
      <t>ケンチク</t>
    </rPh>
    <rPh sb="5" eb="8">
      <t>キジュンホウ</t>
    </rPh>
    <phoneticPr fontId="2"/>
  </si>
  <si>
    <t>別紙1</t>
    <rPh sb="0" eb="2">
      <t>ベッシ</t>
    </rPh>
    <phoneticPr fontId="2"/>
  </si>
  <si>
    <t>◎</t>
  </si>
  <si>
    <t>◎</t>
    <phoneticPr fontId="2"/>
  </si>
  <si>
    <t>〇</t>
    <phoneticPr fontId="2"/>
  </si>
  <si>
    <t>商業登記現在事項証明書写し</t>
  </si>
  <si>
    <t>＊申請する建物についてご記入下さい</t>
    <rPh sb="1" eb="3">
      <t>シンセイ</t>
    </rPh>
    <rPh sb="5" eb="7">
      <t>タテモノ</t>
    </rPh>
    <rPh sb="12" eb="14">
      <t>キニュウ</t>
    </rPh>
    <rPh sb="14" eb="15">
      <t>クダ</t>
    </rPh>
    <phoneticPr fontId="2"/>
  </si>
  <si>
    <t>◎：必須資料、〇：事業内容により必要</t>
    <rPh sb="2" eb="4">
      <t>ヒッス</t>
    </rPh>
    <rPh sb="4" eb="6">
      <t>シリョウ</t>
    </rPh>
    <rPh sb="9" eb="11">
      <t>ジギョウ</t>
    </rPh>
    <rPh sb="11" eb="13">
      <t>ナイヨウ</t>
    </rPh>
    <rPh sb="16" eb="18">
      <t>ヒツヨウ</t>
    </rPh>
    <phoneticPr fontId="2"/>
  </si>
  <si>
    <t>（単位：千円）</t>
    <rPh sb="1" eb="3">
      <t>タンイ</t>
    </rPh>
    <rPh sb="4" eb="6">
      <t>センエン</t>
    </rPh>
    <phoneticPr fontId="2"/>
  </si>
  <si>
    <t>戸</t>
    <rPh sb="0" eb="1">
      <t>コ</t>
    </rPh>
    <phoneticPr fontId="2"/>
  </si>
  <si>
    <t xml:space="preserve"> 未定･その他（　　　　　　　　　）</t>
    <rPh sb="1" eb="3">
      <t>ミテイ</t>
    </rPh>
    <rPh sb="6" eb="7">
      <t>タ</t>
    </rPh>
    <phoneticPr fontId="2"/>
  </si>
  <si>
    <t>※事務担当者は交付決定通知書等の重要書類の送付先になります。平日の日中に連絡が可能で確実に書類が受け取れる連絡先を明記してください。</t>
    <rPh sb="1" eb="3">
      <t>ジム</t>
    </rPh>
    <rPh sb="3" eb="6">
      <t>タントウシャ</t>
    </rPh>
    <rPh sb="7" eb="9">
      <t>コウフ</t>
    </rPh>
    <rPh sb="9" eb="11">
      <t>ケッテイ</t>
    </rPh>
    <rPh sb="11" eb="14">
      <t>ツウチショ</t>
    </rPh>
    <rPh sb="14" eb="15">
      <t>ナド</t>
    </rPh>
    <rPh sb="16" eb="18">
      <t>ジュウヨウ</t>
    </rPh>
    <rPh sb="18" eb="20">
      <t>ショルイ</t>
    </rPh>
    <rPh sb="21" eb="23">
      <t>ソウフ</t>
    </rPh>
    <rPh sb="23" eb="24">
      <t>サキ</t>
    </rPh>
    <rPh sb="30" eb="32">
      <t>ヘイジツ</t>
    </rPh>
    <rPh sb="33" eb="35">
      <t>ニッチュウ</t>
    </rPh>
    <rPh sb="36" eb="38">
      <t>レンラク</t>
    </rPh>
    <rPh sb="39" eb="41">
      <t>カノウ</t>
    </rPh>
    <rPh sb="42" eb="44">
      <t>カクジツ</t>
    </rPh>
    <rPh sb="45" eb="47">
      <t>ショルイ</t>
    </rPh>
    <rPh sb="48" eb="49">
      <t>ウ</t>
    </rPh>
    <rPh sb="50" eb="51">
      <t>ト</t>
    </rPh>
    <rPh sb="53" eb="55">
      <t>レンラク</t>
    </rPh>
    <rPh sb="55" eb="56">
      <t>サキ</t>
    </rPh>
    <rPh sb="57" eb="59">
      <t>メイキ</t>
    </rPh>
    <phoneticPr fontId="2"/>
  </si>
  <si>
    <t>申請者確認欄</t>
    <rPh sb="0" eb="3">
      <t>シンセイシャ</t>
    </rPh>
    <rPh sb="3" eb="5">
      <t>カクニン</t>
    </rPh>
    <rPh sb="5" eb="6">
      <t>ラン</t>
    </rPh>
    <phoneticPr fontId="2"/>
  </si>
  <si>
    <t>延べ面積</t>
    <rPh sb="0" eb="1">
      <t>ノ</t>
    </rPh>
    <rPh sb="2" eb="4">
      <t>メンセキ</t>
    </rPh>
    <phoneticPr fontId="2"/>
  </si>
  <si>
    <t>留意事項</t>
    <rPh sb="0" eb="2">
      <t>リュウイ</t>
    </rPh>
    <rPh sb="2" eb="4">
      <t>ジコウ</t>
    </rPh>
    <phoneticPr fontId="2"/>
  </si>
  <si>
    <t>建築士確認欄</t>
    <rPh sb="0" eb="3">
      <t>ケンチクシ</t>
    </rPh>
    <rPh sb="3" eb="5">
      <t>カクニン</t>
    </rPh>
    <rPh sb="5" eb="6">
      <t>ラン</t>
    </rPh>
    <phoneticPr fontId="2"/>
  </si>
  <si>
    <t>共同居住用住居に用途変更するための改修工事</t>
    <rPh sb="0" eb="2">
      <t>キョウドウ</t>
    </rPh>
    <rPh sb="2" eb="5">
      <t>キョジュウヨウ</t>
    </rPh>
    <rPh sb="5" eb="7">
      <t>ジュウキョ</t>
    </rPh>
    <rPh sb="8" eb="10">
      <t>ヨウト</t>
    </rPh>
    <rPh sb="10" eb="12">
      <t>ヘンコウ</t>
    </rPh>
    <rPh sb="17" eb="19">
      <t>カイシュウ</t>
    </rPh>
    <rPh sb="19" eb="21">
      <t>コウジ</t>
    </rPh>
    <phoneticPr fontId="2"/>
  </si>
  <si>
    <t>事務所名</t>
    <rPh sb="0" eb="2">
      <t>ジム</t>
    </rPh>
    <rPh sb="2" eb="3">
      <t>ショ</t>
    </rPh>
    <rPh sb="3" eb="4">
      <t>メイ</t>
    </rPh>
    <phoneticPr fontId="2"/>
  </si>
  <si>
    <t>事務所所在地</t>
    <rPh sb="0" eb="2">
      <t>ジム</t>
    </rPh>
    <rPh sb="2" eb="3">
      <t>ショ</t>
    </rPh>
    <rPh sb="3" eb="6">
      <t>ショザイチ</t>
    </rPh>
    <phoneticPr fontId="2"/>
  </si>
  <si>
    <t>2.住宅の概要</t>
    <rPh sb="2" eb="4">
      <t>ジュウタク</t>
    </rPh>
    <rPh sb="5" eb="7">
      <t>ガイヨウ</t>
    </rPh>
    <phoneticPr fontId="2"/>
  </si>
  <si>
    <t>3.補助対象費用</t>
    <rPh sb="2" eb="4">
      <t>ホジョ</t>
    </rPh>
    <rPh sb="4" eb="6">
      <t>タイショウ</t>
    </rPh>
    <rPh sb="6" eb="8">
      <t>ヒヨウ</t>
    </rPh>
    <phoneticPr fontId="2"/>
  </si>
  <si>
    <t>4.工事概要</t>
    <rPh sb="2" eb="4">
      <t>コウジ</t>
    </rPh>
    <rPh sb="4" eb="6">
      <t>ガイヨウ</t>
    </rPh>
    <phoneticPr fontId="2"/>
  </si>
  <si>
    <t>○</t>
    <phoneticPr fontId="2"/>
  </si>
  <si>
    <t>ヒートショック対策工事（浴室・脱衣室・便所・寝室）</t>
    <rPh sb="7" eb="9">
      <t>タイサク</t>
    </rPh>
    <rPh sb="9" eb="11">
      <t>コウジ</t>
    </rPh>
    <rPh sb="12" eb="14">
      <t>ヨクシツ</t>
    </rPh>
    <rPh sb="15" eb="18">
      <t>ダツイシツ</t>
    </rPh>
    <rPh sb="19" eb="21">
      <t>ベンジョ</t>
    </rPh>
    <rPh sb="22" eb="24">
      <t>シンシツ</t>
    </rPh>
    <phoneticPr fontId="2"/>
  </si>
  <si>
    <t>その他の工事</t>
    <rPh sb="2" eb="3">
      <t>タ</t>
    </rPh>
    <rPh sb="4" eb="6">
      <t>コウジ</t>
    </rPh>
    <phoneticPr fontId="2"/>
  </si>
  <si>
    <t>防火・消火対策工事</t>
    <rPh sb="0" eb="2">
      <t>ボウカ</t>
    </rPh>
    <rPh sb="3" eb="5">
      <t>ショウカ</t>
    </rPh>
    <rPh sb="5" eb="7">
      <t>タイサク</t>
    </rPh>
    <rPh sb="7" eb="9">
      <t>コウジ</t>
    </rPh>
    <phoneticPr fontId="2"/>
  </si>
  <si>
    <t>要件適合確認書（申請者）</t>
    <rPh sb="0" eb="2">
      <t>ヨウケン</t>
    </rPh>
    <rPh sb="2" eb="4">
      <t>テキゴウ</t>
    </rPh>
    <rPh sb="4" eb="6">
      <t>カクニン</t>
    </rPh>
    <rPh sb="6" eb="7">
      <t>ショ</t>
    </rPh>
    <rPh sb="8" eb="11">
      <t>シンセイシャ</t>
    </rPh>
    <phoneticPr fontId="14"/>
  </si>
  <si>
    <t>事業の概要及び補助要望額</t>
    <rPh sb="0" eb="2">
      <t>ジギョウ</t>
    </rPh>
    <rPh sb="3" eb="5">
      <t>ガイヨウ</t>
    </rPh>
    <rPh sb="5" eb="6">
      <t>オヨ</t>
    </rPh>
    <rPh sb="7" eb="9">
      <t>ホジョ</t>
    </rPh>
    <rPh sb="9" eb="11">
      <t>ヨウボウ</t>
    </rPh>
    <rPh sb="11" eb="12">
      <t>ガク</t>
    </rPh>
    <phoneticPr fontId="2"/>
  </si>
  <si>
    <t>提出書類リスト</t>
    <rPh sb="0" eb="2">
      <t>テイシュツ</t>
    </rPh>
    <rPh sb="2" eb="4">
      <t>ショルイ</t>
    </rPh>
    <phoneticPr fontId="2"/>
  </si>
  <si>
    <t>事業要件</t>
    <rPh sb="0" eb="2">
      <t>ジギョウ</t>
    </rPh>
    <rPh sb="2" eb="4">
      <t>ヨウケン</t>
    </rPh>
    <phoneticPr fontId="2"/>
  </si>
  <si>
    <t>エレベーター等の設置</t>
    <rPh sb="6" eb="7">
      <t>ナド</t>
    </rPh>
    <rPh sb="8" eb="10">
      <t>セッチ</t>
    </rPh>
    <phoneticPr fontId="2"/>
  </si>
  <si>
    <t>)</t>
    <phoneticPr fontId="2"/>
  </si>
  <si>
    <t>フリガナ</t>
    <phoneticPr fontId="2"/>
  </si>
  <si>
    <t>預金種別</t>
    <rPh sb="0" eb="2">
      <t>ヨキン</t>
    </rPh>
    <rPh sb="2" eb="4">
      <t>シュベツ</t>
    </rPh>
    <phoneticPr fontId="2"/>
  </si>
  <si>
    <t>普通</t>
    <rPh sb="0" eb="2">
      <t>フツウ</t>
    </rPh>
    <phoneticPr fontId="2"/>
  </si>
  <si>
    <t>当座</t>
    <rPh sb="0" eb="2">
      <t>トウザ</t>
    </rPh>
    <phoneticPr fontId="2"/>
  </si>
  <si>
    <t>口座番号</t>
    <rPh sb="0" eb="2">
      <t>コウザ</t>
    </rPh>
    <rPh sb="2" eb="4">
      <t>バンゴウ</t>
    </rPh>
    <phoneticPr fontId="2"/>
  </si>
  <si>
    <t>*補助対象となる工事にチェックを入れて下さい。</t>
    <rPh sb="1" eb="3">
      <t>ホジョ</t>
    </rPh>
    <rPh sb="3" eb="5">
      <t>タイショウ</t>
    </rPh>
    <rPh sb="8" eb="10">
      <t>コウジ</t>
    </rPh>
    <rPh sb="16" eb="17">
      <t>イ</t>
    </rPh>
    <rPh sb="19" eb="20">
      <t>クダ</t>
    </rPh>
    <phoneticPr fontId="2"/>
  </si>
  <si>
    <t>限度額
50万
戸数</t>
    <rPh sb="0" eb="2">
      <t>ゲンド</t>
    </rPh>
    <rPh sb="2" eb="3">
      <t>ガク</t>
    </rPh>
    <rPh sb="6" eb="7">
      <t>マン</t>
    </rPh>
    <rPh sb="8" eb="10">
      <t>コスウ</t>
    </rPh>
    <phoneticPr fontId="2"/>
  </si>
  <si>
    <t>限度額
100万
戸数</t>
    <rPh sb="0" eb="2">
      <t>ゲンド</t>
    </rPh>
    <rPh sb="2" eb="3">
      <t>ガク</t>
    </rPh>
    <rPh sb="7" eb="8">
      <t>マン</t>
    </rPh>
    <rPh sb="9" eb="11">
      <t>コスウ</t>
    </rPh>
    <phoneticPr fontId="2"/>
  </si>
  <si>
    <t>構造耐力上の安全性等</t>
    <rPh sb="0" eb="2">
      <t>コウゾウ</t>
    </rPh>
    <rPh sb="2" eb="4">
      <t>タイリョク</t>
    </rPh>
    <rPh sb="4" eb="5">
      <t>ジョウ</t>
    </rPh>
    <rPh sb="6" eb="9">
      <t>アンゼンセイ</t>
    </rPh>
    <rPh sb="9" eb="10">
      <t>トウ</t>
    </rPh>
    <phoneticPr fontId="2"/>
  </si>
  <si>
    <t>設備配管劣化等</t>
    <rPh sb="0" eb="2">
      <t>セツビ</t>
    </rPh>
    <rPh sb="2" eb="4">
      <t>ハイカン</t>
    </rPh>
    <rPh sb="4" eb="6">
      <t>レッカ</t>
    </rPh>
    <rPh sb="6" eb="7">
      <t>トウ</t>
    </rPh>
    <phoneticPr fontId="2"/>
  </si>
  <si>
    <t>調査検査を行い報告書を作成した者の氏名</t>
    <rPh sb="0" eb="2">
      <t>チョウサ</t>
    </rPh>
    <rPh sb="2" eb="4">
      <t>ケンサ</t>
    </rPh>
    <rPh sb="5" eb="6">
      <t>オコナ</t>
    </rPh>
    <rPh sb="7" eb="10">
      <t>ホウコクショ</t>
    </rPh>
    <rPh sb="11" eb="13">
      <t>サクセイ</t>
    </rPh>
    <rPh sb="15" eb="16">
      <t>モノ</t>
    </rPh>
    <rPh sb="17" eb="19">
      <t>シメイ</t>
    </rPh>
    <phoneticPr fontId="2"/>
  </si>
  <si>
    <t>便所の改良</t>
    <phoneticPr fontId="2"/>
  </si>
  <si>
    <t>浴室の改良</t>
    <phoneticPr fontId="2"/>
  </si>
  <si>
    <t>出入口の改良</t>
    <rPh sb="0" eb="3">
      <t>デイリグチ</t>
    </rPh>
    <rPh sb="4" eb="6">
      <t>カイリョウ</t>
    </rPh>
    <phoneticPr fontId="2"/>
  </si>
  <si>
    <t>手摺の設置</t>
    <phoneticPr fontId="2"/>
  </si>
  <si>
    <t xml:space="preserve"> 申請者自ら(自社施工)</t>
    <rPh sb="1" eb="4">
      <t>シンセイシャ</t>
    </rPh>
    <rPh sb="4" eb="5">
      <t>ミズカ</t>
    </rPh>
    <rPh sb="7" eb="9">
      <t>ジシャ</t>
    </rPh>
    <rPh sb="9" eb="11">
      <t>セコウ</t>
    </rPh>
    <phoneticPr fontId="2"/>
  </si>
  <si>
    <t>（単位：円）</t>
    <rPh sb="1" eb="3">
      <t>タンイ</t>
    </rPh>
    <rPh sb="4" eb="5">
      <t>エン</t>
    </rPh>
    <phoneticPr fontId="2"/>
  </si>
  <si>
    <t>補助対象住宅戸数</t>
    <rPh sb="0" eb="2">
      <t>ホジョ</t>
    </rPh>
    <rPh sb="2" eb="4">
      <t>タイショウ</t>
    </rPh>
    <rPh sb="4" eb="6">
      <t>ジュウタク</t>
    </rPh>
    <rPh sb="6" eb="8">
      <t>コスウ</t>
    </rPh>
    <phoneticPr fontId="2"/>
  </si>
  <si>
    <t>段差解消</t>
    <phoneticPr fontId="2"/>
  </si>
  <si>
    <t>転倒防止</t>
    <rPh sb="0" eb="2">
      <t>テントウ</t>
    </rPh>
    <rPh sb="2" eb="4">
      <t>ボウシ</t>
    </rPh>
    <phoneticPr fontId="2"/>
  </si>
  <si>
    <t>廊下幅等の拡張</t>
    <rPh sb="0" eb="2">
      <t>ロウカ</t>
    </rPh>
    <rPh sb="2" eb="3">
      <t>ハバ</t>
    </rPh>
    <rPh sb="3" eb="4">
      <t>トウ</t>
    </rPh>
    <rPh sb="5" eb="7">
      <t>カクチョウ</t>
    </rPh>
    <phoneticPr fontId="2"/>
  </si>
  <si>
    <t>階段の設置・改良</t>
    <rPh sb="0" eb="2">
      <t>カイダン</t>
    </rPh>
    <rPh sb="3" eb="5">
      <t>セッチ</t>
    </rPh>
    <rPh sb="6" eb="8">
      <t>カイリョウ</t>
    </rPh>
    <phoneticPr fontId="2"/>
  </si>
  <si>
    <t>入居者　※</t>
    <rPh sb="0" eb="2">
      <t>ニュウキョ</t>
    </rPh>
    <rPh sb="2" eb="3">
      <t>シャ</t>
    </rPh>
    <phoneticPr fontId="17"/>
  </si>
  <si>
    <t>改修工事</t>
    <rPh sb="0" eb="2">
      <t>カイシュウ</t>
    </rPh>
    <rPh sb="2" eb="4">
      <t>コウジ</t>
    </rPh>
    <phoneticPr fontId="14"/>
  </si>
  <si>
    <t>　合計戸数</t>
    <rPh sb="1" eb="3">
      <t>ゴウケイ</t>
    </rPh>
    <rPh sb="3" eb="5">
      <t>コスウ</t>
    </rPh>
    <phoneticPr fontId="2"/>
  </si>
  <si>
    <t>〒</t>
    <phoneticPr fontId="2"/>
  </si>
  <si>
    <t>E-mail</t>
    <phoneticPr fontId="2"/>
  </si>
  <si>
    <t>（フリガナ）</t>
    <phoneticPr fontId="2"/>
  </si>
  <si>
    <t>該当する□をチェックしてください。</t>
    <phoneticPr fontId="2"/>
  </si>
  <si>
    <t>※下記2,3について、交付申請者と同じ場合は記入は不要です。</t>
    <phoneticPr fontId="2"/>
  </si>
  <si>
    <t>〒</t>
    <phoneticPr fontId="2"/>
  </si>
  <si>
    <t>住宅の賃貸人</t>
    <phoneticPr fontId="2"/>
  </si>
  <si>
    <t>〒</t>
    <phoneticPr fontId="2"/>
  </si>
  <si>
    <t>本交付申請に係る
事務担当者</t>
    <rPh sb="0" eb="1">
      <t>ホン</t>
    </rPh>
    <rPh sb="1" eb="3">
      <t>コウフ</t>
    </rPh>
    <rPh sb="3" eb="5">
      <t>シンセイ</t>
    </rPh>
    <rPh sb="6" eb="7">
      <t>カカ</t>
    </rPh>
    <rPh sb="9" eb="11">
      <t>ジム</t>
    </rPh>
    <rPh sb="11" eb="14">
      <t>タントウシャ</t>
    </rPh>
    <phoneticPr fontId="2"/>
  </si>
  <si>
    <t>e-mail</t>
    <phoneticPr fontId="2"/>
  </si>
  <si>
    <t>※交付申請者の委任により全ての事務を事務担当者に代行することは可能です。事務局から申請や工事について確認する場合がありますので、平日の日中に連絡を取れる方としてください。交付申請者に属さない方へ委任される場合は委任状を添付してください。</t>
    <rPh sb="31" eb="33">
      <t>カノウ</t>
    </rPh>
    <rPh sb="85" eb="87">
      <t>コウフ</t>
    </rPh>
    <rPh sb="87" eb="89">
      <t>シンセイ</t>
    </rPh>
    <rPh sb="89" eb="90">
      <t>シャ</t>
    </rPh>
    <rPh sb="91" eb="92">
      <t>ゾク</t>
    </rPh>
    <rPh sb="95" eb="96">
      <t>カタ</t>
    </rPh>
    <rPh sb="97" eb="99">
      <t>イニン</t>
    </rPh>
    <rPh sb="102" eb="104">
      <t>バアイ</t>
    </rPh>
    <rPh sb="105" eb="108">
      <t>イニンジョウ</t>
    </rPh>
    <rPh sb="109" eb="111">
      <t>テンプ</t>
    </rPh>
    <phoneticPr fontId="2"/>
  </si>
  <si>
    <t>□</t>
    <phoneticPr fontId="2"/>
  </si>
  <si>
    <t>□</t>
    <phoneticPr fontId="2"/>
  </si>
  <si>
    <t>□</t>
    <phoneticPr fontId="2"/>
  </si>
  <si>
    <t>□</t>
    <phoneticPr fontId="2"/>
  </si>
  <si>
    <t>◎</t>
    <phoneticPr fontId="2"/>
  </si>
  <si>
    <t>緊急連絡先</t>
    <rPh sb="0" eb="2">
      <t>キンキュウ</t>
    </rPh>
    <rPh sb="2" eb="5">
      <t>レンラクサキ</t>
    </rPh>
    <phoneticPr fontId="2"/>
  </si>
  <si>
    <t>＜建築士＞</t>
    <rPh sb="1" eb="4">
      <t>ケンチクシ</t>
    </rPh>
    <phoneticPr fontId="2"/>
  </si>
  <si>
    <t>＜調査検査者＞</t>
    <rPh sb="1" eb="3">
      <t>チョウサ</t>
    </rPh>
    <rPh sb="3" eb="5">
      <t>ケンサ</t>
    </rPh>
    <rPh sb="5" eb="6">
      <t>シャ</t>
    </rPh>
    <phoneticPr fontId="2"/>
  </si>
  <si>
    <t>総事業費</t>
    <rPh sb="0" eb="1">
      <t>ソウ</t>
    </rPh>
    <phoneticPr fontId="2"/>
  </si>
  <si>
    <t>補助対象外事業費</t>
    <rPh sb="0" eb="2">
      <t>ホジョ</t>
    </rPh>
    <rPh sb="2" eb="4">
      <t>タイショウ</t>
    </rPh>
    <rPh sb="4" eb="5">
      <t>ソト</t>
    </rPh>
    <rPh sb="5" eb="8">
      <t>ジギョウヒ</t>
    </rPh>
    <phoneticPr fontId="2"/>
  </si>
  <si>
    <t>補助対象事業費</t>
    <rPh sb="0" eb="2">
      <t>ホジョ</t>
    </rPh>
    <rPh sb="2" eb="4">
      <t>タイショウ</t>
    </rPh>
    <rPh sb="4" eb="7">
      <t>ジギョウヒ</t>
    </rPh>
    <phoneticPr fontId="2"/>
  </si>
  <si>
    <t>＊上記建築士がインスペクションを行った場合は氏名欄に同上と記入</t>
    <rPh sb="1" eb="3">
      <t>ジョウキ</t>
    </rPh>
    <rPh sb="3" eb="6">
      <t>ケンチクシ</t>
    </rPh>
    <rPh sb="16" eb="17">
      <t>オコナ</t>
    </rPh>
    <rPh sb="19" eb="21">
      <t>バアイ</t>
    </rPh>
    <rPh sb="22" eb="24">
      <t>シメイ</t>
    </rPh>
    <rPh sb="24" eb="25">
      <t>ラン</t>
    </rPh>
    <rPh sb="26" eb="28">
      <t>ドウジョウ</t>
    </rPh>
    <rPh sb="29" eb="31">
      <t>キニュウ</t>
    </rPh>
    <phoneticPr fontId="2"/>
  </si>
  <si>
    <r>
      <t xml:space="preserve">居住支援協議会等が必要と認める改修工事
</t>
    </r>
    <r>
      <rPr>
        <sz val="8"/>
        <rFont val="HG丸ｺﾞｼｯｸM-PRO"/>
        <family val="3"/>
        <charset val="128"/>
      </rPr>
      <t>(専ら住宅確保要配慮者の住環境の改善に資する工事）</t>
    </r>
    <rPh sb="0" eb="2">
      <t>キョジュウ</t>
    </rPh>
    <rPh sb="2" eb="4">
      <t>シエン</t>
    </rPh>
    <rPh sb="4" eb="7">
      <t>キョウギカイ</t>
    </rPh>
    <rPh sb="7" eb="8">
      <t>ナド</t>
    </rPh>
    <rPh sb="9" eb="11">
      <t>ヒツヨウ</t>
    </rPh>
    <rPh sb="12" eb="13">
      <t>ミト</t>
    </rPh>
    <rPh sb="15" eb="17">
      <t>カイシュウ</t>
    </rPh>
    <rPh sb="17" eb="19">
      <t>コウジ</t>
    </rPh>
    <rPh sb="21" eb="22">
      <t>モッパ</t>
    </rPh>
    <rPh sb="23" eb="25">
      <t>ジュウタク</t>
    </rPh>
    <rPh sb="25" eb="27">
      <t>カクホ</t>
    </rPh>
    <rPh sb="27" eb="28">
      <t>ヨウ</t>
    </rPh>
    <rPh sb="28" eb="30">
      <t>ハイリョ</t>
    </rPh>
    <rPh sb="30" eb="31">
      <t>シャ</t>
    </rPh>
    <rPh sb="32" eb="35">
      <t>ジュウカンキョウ</t>
    </rPh>
    <rPh sb="36" eb="38">
      <t>カイゼン</t>
    </rPh>
    <rPh sb="39" eb="40">
      <t>シ</t>
    </rPh>
    <rPh sb="42" eb="44">
      <t>コウジ</t>
    </rPh>
    <phoneticPr fontId="2"/>
  </si>
  <si>
    <r>
      <t xml:space="preserve">氏名
</t>
    </r>
    <r>
      <rPr>
        <sz val="7"/>
        <rFont val="ＭＳ Ｐゴシック"/>
        <family val="3"/>
        <charset val="128"/>
      </rPr>
      <t>（代表者名）</t>
    </r>
    <rPh sb="0" eb="2">
      <t>シメイ</t>
    </rPh>
    <rPh sb="4" eb="7">
      <t>ダイヒョウシャ</t>
    </rPh>
    <rPh sb="7" eb="8">
      <t>メイ</t>
    </rPh>
    <phoneticPr fontId="2"/>
  </si>
  <si>
    <t>t1</t>
    <phoneticPr fontId="2"/>
  </si>
  <si>
    <t>確申</t>
    <rPh sb="0" eb="2">
      <t>カクシン</t>
    </rPh>
    <phoneticPr fontId="2"/>
  </si>
  <si>
    <t>確建</t>
    <rPh sb="0" eb="1">
      <t>カク</t>
    </rPh>
    <rPh sb="1" eb="2">
      <t>タツル</t>
    </rPh>
    <phoneticPr fontId="2"/>
  </si>
  <si>
    <t>委任状</t>
    <rPh sb="0" eb="3">
      <t>イニンジョウ</t>
    </rPh>
    <phoneticPr fontId="2"/>
  </si>
  <si>
    <t>補助対象工事（共用部）</t>
    <rPh sb="0" eb="2">
      <t>ホジョ</t>
    </rPh>
    <rPh sb="2" eb="4">
      <t>タイショウ</t>
    </rPh>
    <rPh sb="4" eb="6">
      <t>コウジ</t>
    </rPh>
    <rPh sb="7" eb="10">
      <t>キョウヨウブ</t>
    </rPh>
    <phoneticPr fontId="2"/>
  </si>
  <si>
    <t>工事項目</t>
    <rPh sb="0" eb="2">
      <t>コウジ</t>
    </rPh>
    <rPh sb="2" eb="4">
      <t>コウモク</t>
    </rPh>
    <phoneticPr fontId="2"/>
  </si>
  <si>
    <t>直接工事費　計</t>
    <rPh sb="0" eb="2">
      <t>チョクセツ</t>
    </rPh>
    <rPh sb="2" eb="5">
      <t>コウジヒ</t>
    </rPh>
    <rPh sb="6" eb="7">
      <t>ケイ</t>
    </rPh>
    <phoneticPr fontId="2"/>
  </si>
  <si>
    <t>住戸部屋番号
住戸面積（S）
戸当たり比率（t1：s/a）</t>
    <rPh sb="0" eb="2">
      <t>ジュウコ</t>
    </rPh>
    <rPh sb="2" eb="4">
      <t>ヘヤ</t>
    </rPh>
    <rPh sb="4" eb="6">
      <t>バンゴウ</t>
    </rPh>
    <rPh sb="15" eb="16">
      <t>コ</t>
    </rPh>
    <rPh sb="16" eb="17">
      <t>ア</t>
    </rPh>
    <phoneticPr fontId="2"/>
  </si>
  <si>
    <t>各階住戸面積</t>
    <rPh sb="0" eb="2">
      <t>カクカイ</t>
    </rPh>
    <rPh sb="2" eb="4">
      <t>ジュウコ</t>
    </rPh>
    <rPh sb="4" eb="6">
      <t>メンセキ</t>
    </rPh>
    <phoneticPr fontId="2"/>
  </si>
  <si>
    <t>5階</t>
    <rPh sb="1" eb="2">
      <t>カイ</t>
    </rPh>
    <phoneticPr fontId="2"/>
  </si>
  <si>
    <t>S</t>
    <phoneticPr fontId="2"/>
  </si>
  <si>
    <t>4階</t>
    <rPh sb="1" eb="2">
      <t>カイ</t>
    </rPh>
    <phoneticPr fontId="2"/>
  </si>
  <si>
    <t>3階</t>
    <rPh sb="1" eb="2">
      <t>カイ</t>
    </rPh>
    <phoneticPr fontId="2"/>
  </si>
  <si>
    <t>2階</t>
    <rPh sb="1" eb="2">
      <t>カイ</t>
    </rPh>
    <phoneticPr fontId="2"/>
  </si>
  <si>
    <t>1階</t>
    <rPh sb="1" eb="2">
      <t>カイ</t>
    </rPh>
    <phoneticPr fontId="2"/>
  </si>
  <si>
    <t>合 計</t>
    <rPh sb="0" eb="1">
      <t>ゴウ</t>
    </rPh>
    <rPh sb="2" eb="3">
      <t>ケイ</t>
    </rPh>
    <phoneticPr fontId="2"/>
  </si>
  <si>
    <t>a</t>
    <phoneticPr fontId="2"/>
  </si>
  <si>
    <t>ｂ</t>
    <phoneticPr fontId="2"/>
  </si>
  <si>
    <t>ｃ=a+b</t>
    <phoneticPr fontId="2"/>
  </si>
  <si>
    <t>ｔ2：a/ｃ</t>
    <phoneticPr fontId="2"/>
  </si>
  <si>
    <t>＜作表手順＞</t>
    <phoneticPr fontId="2"/>
  </si>
  <si>
    <t>(2)補助対象住戸部分の黄色欄下段に１戸ごとの住戸面積を記入してください。</t>
    <rPh sb="15" eb="17">
      <t>カダン</t>
    </rPh>
    <rPh sb="19" eb="20">
      <t>コ</t>
    </rPh>
    <rPh sb="23" eb="25">
      <t>ジュウコ</t>
    </rPh>
    <phoneticPr fontId="2"/>
  </si>
  <si>
    <t>(3)補助対象外住戸部分の黄色欄に各階の補助対象外住戸面積の合計を記入してください。共用廊下や階段等は含めないで下さい。</t>
    <rPh sb="7" eb="8">
      <t>ソト</t>
    </rPh>
    <rPh sb="17" eb="19">
      <t>カクカイ</t>
    </rPh>
    <rPh sb="20" eb="22">
      <t>ホジョ</t>
    </rPh>
    <rPh sb="22" eb="25">
      <t>タイショウガイ</t>
    </rPh>
    <rPh sb="25" eb="27">
      <t>ジュウコ</t>
    </rPh>
    <rPh sb="30" eb="32">
      <t>ゴウケイ</t>
    </rPh>
    <phoneticPr fontId="2"/>
  </si>
  <si>
    <t>(4)t1は補助対象住戸面積合計に対する１戸ごとの住戸面積の比率です。自動計算されます。</t>
    <rPh sb="6" eb="8">
      <t>ホジョ</t>
    </rPh>
    <rPh sb="8" eb="10">
      <t>タイショウ</t>
    </rPh>
    <rPh sb="10" eb="12">
      <t>ジュウコ</t>
    </rPh>
    <rPh sb="12" eb="14">
      <t>メンセキ</t>
    </rPh>
    <rPh sb="14" eb="16">
      <t>ゴウケイ</t>
    </rPh>
    <rPh sb="17" eb="18">
      <t>タイ</t>
    </rPh>
    <rPh sb="21" eb="22">
      <t>コ</t>
    </rPh>
    <rPh sb="25" eb="27">
      <t>ジュウコ</t>
    </rPh>
    <rPh sb="27" eb="29">
      <t>メンセキ</t>
    </rPh>
    <rPh sb="30" eb="32">
      <t>ヒリツ</t>
    </rPh>
    <rPh sb="35" eb="37">
      <t>ジドウ</t>
    </rPh>
    <rPh sb="37" eb="39">
      <t>ケイサン</t>
    </rPh>
    <phoneticPr fontId="2"/>
  </si>
  <si>
    <t>(5)t2は補助対象外住戸も含めた住戸面積全体に対する補助対象住戸面積合計の比率です。自動計算されます。</t>
    <rPh sb="6" eb="8">
      <t>ホジョ</t>
    </rPh>
    <rPh sb="8" eb="10">
      <t>タイショウ</t>
    </rPh>
    <rPh sb="10" eb="11">
      <t>ガイ</t>
    </rPh>
    <rPh sb="11" eb="13">
      <t>ジュウコ</t>
    </rPh>
    <rPh sb="14" eb="15">
      <t>フク</t>
    </rPh>
    <rPh sb="17" eb="19">
      <t>ジュウコ</t>
    </rPh>
    <rPh sb="19" eb="21">
      <t>メンセキ</t>
    </rPh>
    <rPh sb="21" eb="23">
      <t>ゼンタイ</t>
    </rPh>
    <rPh sb="24" eb="25">
      <t>タイ</t>
    </rPh>
    <rPh sb="27" eb="29">
      <t>ホジョ</t>
    </rPh>
    <rPh sb="29" eb="31">
      <t>タイショウ</t>
    </rPh>
    <rPh sb="31" eb="33">
      <t>ジュウコ</t>
    </rPh>
    <rPh sb="33" eb="35">
      <t>メンセキ</t>
    </rPh>
    <rPh sb="35" eb="37">
      <t>ゴウケイ</t>
    </rPh>
    <rPh sb="38" eb="40">
      <t>ヒリツ</t>
    </rPh>
    <rPh sb="43" eb="45">
      <t>ジドウ</t>
    </rPh>
    <rPh sb="45" eb="47">
      <t>ケイサン</t>
    </rPh>
    <phoneticPr fontId="2"/>
  </si>
  <si>
    <t>(6)この表の欄が足りない場合は、申請建物に応じて表を修正してください。</t>
    <rPh sb="5" eb="6">
      <t>ヒョウ</t>
    </rPh>
    <rPh sb="7" eb="8">
      <t>ラン</t>
    </rPh>
    <rPh sb="9" eb="10">
      <t>タ</t>
    </rPh>
    <rPh sb="13" eb="15">
      <t>バアイ</t>
    </rPh>
    <rPh sb="17" eb="19">
      <t>シンセイ</t>
    </rPh>
    <rPh sb="19" eb="21">
      <t>タテモノ</t>
    </rPh>
    <rPh sb="22" eb="23">
      <t>オウ</t>
    </rPh>
    <rPh sb="25" eb="26">
      <t>ヒョウ</t>
    </rPh>
    <rPh sb="27" eb="29">
      <t>シュウセイ</t>
    </rPh>
    <phoneticPr fontId="2"/>
  </si>
  <si>
    <t>＜注意＞</t>
    <rPh sb="1" eb="3">
      <t>チュウイ</t>
    </rPh>
    <phoneticPr fontId="2"/>
  </si>
  <si>
    <t>住戸面積の算出方法は建築基準法に準拠します。ポーチ・アルコーブは住戸の使用実態に合わせ、</t>
    <rPh sb="0" eb="2">
      <t>ジュウコ</t>
    </rPh>
    <phoneticPr fontId="2"/>
  </si>
  <si>
    <t>必要に応じて住戸面積又は共用部面積に含めて下さい。</t>
    <rPh sb="0" eb="2">
      <t>ヒツヨウ</t>
    </rPh>
    <rPh sb="3" eb="4">
      <t>オウ</t>
    </rPh>
    <rPh sb="6" eb="8">
      <t>ジュウコ</t>
    </rPh>
    <rPh sb="8" eb="10">
      <t>メンセキ</t>
    </rPh>
    <rPh sb="10" eb="11">
      <t>マタ</t>
    </rPh>
    <rPh sb="12" eb="15">
      <t>キョウヨウブ</t>
    </rPh>
    <rPh sb="15" eb="17">
      <t>メンセキ</t>
    </rPh>
    <rPh sb="18" eb="19">
      <t>フク</t>
    </rPh>
    <rPh sb="21" eb="22">
      <t>クダ</t>
    </rPh>
    <phoneticPr fontId="2"/>
  </si>
  <si>
    <t>t２</t>
    <phoneticPr fontId="2"/>
  </si>
  <si>
    <t>共用部工事費</t>
    <rPh sb="0" eb="3">
      <t>キョウヨウブ</t>
    </rPh>
    <rPh sb="3" eb="5">
      <t>コウジ</t>
    </rPh>
    <rPh sb="5" eb="6">
      <t>ヒ</t>
    </rPh>
    <phoneticPr fontId="2"/>
  </si>
  <si>
    <t>イ</t>
    <phoneticPr fontId="2"/>
  </si>
  <si>
    <t>イは見積書に記載された工事費のうち、共用部の工事費合計金額を記載してください。</t>
    <rPh sb="2" eb="5">
      <t>ミツモリショ</t>
    </rPh>
    <rPh sb="6" eb="8">
      <t>キサイ</t>
    </rPh>
    <rPh sb="11" eb="13">
      <t>コウジ</t>
    </rPh>
    <rPh sb="13" eb="14">
      <t>ヒ</t>
    </rPh>
    <rPh sb="18" eb="21">
      <t>キョウヨウブ</t>
    </rPh>
    <rPh sb="22" eb="25">
      <t>コウジヒ</t>
    </rPh>
    <rPh sb="25" eb="27">
      <t>ゴウケイ</t>
    </rPh>
    <rPh sb="27" eb="29">
      <t>キンガク</t>
    </rPh>
    <rPh sb="30" eb="32">
      <t>キサイ</t>
    </rPh>
    <phoneticPr fontId="2"/>
  </si>
  <si>
    <t>備考</t>
    <rPh sb="0" eb="2">
      <t>ビコウ</t>
    </rPh>
    <phoneticPr fontId="2"/>
  </si>
  <si>
    <t>工事費計</t>
    <rPh sb="0" eb="3">
      <t>コウジヒ</t>
    </rPh>
    <rPh sb="3" eb="4">
      <t>ケイ</t>
    </rPh>
    <phoneticPr fontId="2"/>
  </si>
  <si>
    <t>補助対象工事費</t>
    <rPh sb="0" eb="2">
      <t>ホジョ</t>
    </rPh>
    <rPh sb="2" eb="4">
      <t>タイショウ</t>
    </rPh>
    <rPh sb="4" eb="7">
      <t>コウジヒ</t>
    </rPh>
    <phoneticPr fontId="2"/>
  </si>
  <si>
    <t>共用部分工事費</t>
    <rPh sb="0" eb="2">
      <t>キョウヨウ</t>
    </rPh>
    <rPh sb="2" eb="4">
      <t>ブブン</t>
    </rPh>
    <rPh sb="4" eb="7">
      <t>コウジヒ</t>
    </rPh>
    <phoneticPr fontId="2"/>
  </si>
  <si>
    <t>イを転記</t>
    <rPh sb="2" eb="4">
      <t>テンキ</t>
    </rPh>
    <phoneticPr fontId="2"/>
  </si>
  <si>
    <t>ロを転記</t>
    <rPh sb="2" eb="4">
      <t>テンキ</t>
    </rPh>
    <phoneticPr fontId="2"/>
  </si>
  <si>
    <t>諸経費等共通費</t>
    <rPh sb="0" eb="3">
      <t>ショケイヒ</t>
    </rPh>
    <rPh sb="3" eb="4">
      <t>トウ</t>
    </rPh>
    <rPh sb="4" eb="6">
      <t>キョウツウ</t>
    </rPh>
    <rPh sb="6" eb="7">
      <t>ヒ</t>
    </rPh>
    <phoneticPr fontId="2"/>
  </si>
  <si>
    <t>補助対象外工事費</t>
    <rPh sb="4" eb="5">
      <t>ソト</t>
    </rPh>
    <rPh sb="5" eb="7">
      <t>コウジ</t>
    </rPh>
    <rPh sb="7" eb="8">
      <t>ヒ</t>
    </rPh>
    <phoneticPr fontId="2"/>
  </si>
  <si>
    <t>直接工事費按分</t>
    <rPh sb="0" eb="2">
      <t>チョクセツ</t>
    </rPh>
    <rPh sb="2" eb="5">
      <t>コウジヒ</t>
    </rPh>
    <rPh sb="5" eb="7">
      <t>アンブン</t>
    </rPh>
    <phoneticPr fontId="2"/>
  </si>
  <si>
    <t>面積按分参考</t>
    <rPh sb="0" eb="2">
      <t>メンセキ</t>
    </rPh>
    <rPh sb="2" eb="4">
      <t>アンブン</t>
    </rPh>
    <rPh sb="4" eb="6">
      <t>サンコウ</t>
    </rPh>
    <phoneticPr fontId="2"/>
  </si>
  <si>
    <t>（別紙1-1）</t>
    <rPh sb="1" eb="3">
      <t>ベッシ</t>
    </rPh>
    <phoneticPr fontId="2"/>
  </si>
  <si>
    <t>＊外観は、建物立地が確認できるものとしてください。</t>
    <rPh sb="1" eb="3">
      <t>ガイカン</t>
    </rPh>
    <rPh sb="5" eb="7">
      <t>タテモノ</t>
    </rPh>
    <rPh sb="7" eb="9">
      <t>リッチ</t>
    </rPh>
    <rPh sb="10" eb="12">
      <t>カクニン</t>
    </rPh>
    <phoneticPr fontId="2"/>
  </si>
  <si>
    <t>＊交付申請時は改修工事前の写真を左に、完了実績報告時は改修工事後の写真を右欄に添付してください。</t>
    <rPh sb="1" eb="3">
      <t>コウフ</t>
    </rPh>
    <rPh sb="3" eb="6">
      <t>シンセイジ</t>
    </rPh>
    <rPh sb="7" eb="9">
      <t>カイシュウ</t>
    </rPh>
    <rPh sb="9" eb="11">
      <t>コウジ</t>
    </rPh>
    <rPh sb="11" eb="12">
      <t>マエ</t>
    </rPh>
    <rPh sb="13" eb="15">
      <t>シャシン</t>
    </rPh>
    <rPh sb="16" eb="17">
      <t>ヒダリ</t>
    </rPh>
    <rPh sb="19" eb="21">
      <t>カンリョウ</t>
    </rPh>
    <rPh sb="21" eb="23">
      <t>ジッセキ</t>
    </rPh>
    <rPh sb="23" eb="25">
      <t>ホウコク</t>
    </rPh>
    <rPh sb="25" eb="26">
      <t>ジ</t>
    </rPh>
    <rPh sb="27" eb="29">
      <t>カイシュウ</t>
    </rPh>
    <rPh sb="29" eb="31">
      <t>コウジ</t>
    </rPh>
    <rPh sb="31" eb="32">
      <t>ゴ</t>
    </rPh>
    <rPh sb="33" eb="35">
      <t>シャシン</t>
    </rPh>
    <rPh sb="36" eb="37">
      <t>ミギ</t>
    </rPh>
    <rPh sb="37" eb="38">
      <t>ラン</t>
    </rPh>
    <rPh sb="39" eb="41">
      <t>テンプ</t>
    </rPh>
    <phoneticPr fontId="2"/>
  </si>
  <si>
    <t>敷地の周囲を含んだ建物全体の写真</t>
    <rPh sb="0" eb="2">
      <t>シキチ</t>
    </rPh>
    <rPh sb="3" eb="5">
      <t>シュウイ</t>
    </rPh>
    <rPh sb="6" eb="7">
      <t>フク</t>
    </rPh>
    <rPh sb="9" eb="11">
      <t>タテモノ</t>
    </rPh>
    <rPh sb="11" eb="13">
      <t>ゼンタイ</t>
    </rPh>
    <rPh sb="14" eb="16">
      <t>シャシン</t>
    </rPh>
    <phoneticPr fontId="2"/>
  </si>
  <si>
    <t>交付申請に貼付</t>
    <rPh sb="0" eb="2">
      <t>コウフ</t>
    </rPh>
    <rPh sb="2" eb="4">
      <t>シンセイ</t>
    </rPh>
    <rPh sb="5" eb="6">
      <t>ハ</t>
    </rPh>
    <rPh sb="6" eb="7">
      <t>ツ</t>
    </rPh>
    <phoneticPr fontId="2"/>
  </si>
  <si>
    <t>完了実績報告に貼付</t>
    <rPh sb="0" eb="2">
      <t>カンリョウ</t>
    </rPh>
    <rPh sb="2" eb="4">
      <t>ジッセキ</t>
    </rPh>
    <rPh sb="4" eb="6">
      <t>ホウコク</t>
    </rPh>
    <rPh sb="7" eb="8">
      <t>ハ</t>
    </rPh>
    <rPh sb="8" eb="9">
      <t>ツ</t>
    </rPh>
    <phoneticPr fontId="2"/>
  </si>
  <si>
    <t>撮影日：写真内に黒板等で写すこと</t>
    <rPh sb="0" eb="3">
      <t>サツエイビ</t>
    </rPh>
    <rPh sb="4" eb="6">
      <t>シャシン</t>
    </rPh>
    <rPh sb="6" eb="7">
      <t>ナイ</t>
    </rPh>
    <rPh sb="8" eb="10">
      <t>コクバン</t>
    </rPh>
    <rPh sb="10" eb="11">
      <t>トウ</t>
    </rPh>
    <rPh sb="12" eb="13">
      <t>ウツ</t>
    </rPh>
    <phoneticPr fontId="2"/>
  </si>
  <si>
    <t>「</t>
    <phoneticPr fontId="2"/>
  </si>
  <si>
    <t>（別紙1-2）</t>
    <rPh sb="1" eb="3">
      <t>ベッシ</t>
    </rPh>
    <phoneticPr fontId="2"/>
  </si>
  <si>
    <t>改修前後の建物全景写真</t>
    <rPh sb="0" eb="2">
      <t>カイシュウ</t>
    </rPh>
    <rPh sb="2" eb="4">
      <t>ゼンゴ</t>
    </rPh>
    <rPh sb="5" eb="7">
      <t>タテモノ</t>
    </rPh>
    <rPh sb="7" eb="9">
      <t>ゼンケイ</t>
    </rPh>
    <rPh sb="9" eb="11">
      <t>シャシン</t>
    </rPh>
    <phoneticPr fontId="2"/>
  </si>
  <si>
    <t>北側　立面</t>
    <rPh sb="0" eb="2">
      <t>キタガワ</t>
    </rPh>
    <rPh sb="3" eb="5">
      <t>リツメン</t>
    </rPh>
    <phoneticPr fontId="2"/>
  </si>
  <si>
    <t>完了実績報告に貼付</t>
    <phoneticPr fontId="2"/>
  </si>
  <si>
    <t>立面全体がわかる写真を添付</t>
    <rPh sb="0" eb="2">
      <t>リツメン</t>
    </rPh>
    <rPh sb="2" eb="4">
      <t>ゼンタイ</t>
    </rPh>
    <rPh sb="8" eb="10">
      <t>シャシン</t>
    </rPh>
    <rPh sb="11" eb="13">
      <t>テンプ</t>
    </rPh>
    <phoneticPr fontId="2"/>
  </si>
  <si>
    <t>立面全体がわかる写真を添付</t>
    <phoneticPr fontId="2"/>
  </si>
  <si>
    <t>東側　立面</t>
    <rPh sb="0" eb="2">
      <t>ヒガシガワ</t>
    </rPh>
    <rPh sb="3" eb="5">
      <t>リツメン</t>
    </rPh>
    <phoneticPr fontId="2"/>
  </si>
  <si>
    <t>南側　立面</t>
    <rPh sb="0" eb="2">
      <t>ミナミガワ</t>
    </rPh>
    <rPh sb="3" eb="5">
      <t>リツメン</t>
    </rPh>
    <phoneticPr fontId="2"/>
  </si>
  <si>
    <t>西側　立面</t>
    <rPh sb="0" eb="2">
      <t>ニシガワ</t>
    </rPh>
    <rPh sb="3" eb="5">
      <t>リツメン</t>
    </rPh>
    <phoneticPr fontId="2"/>
  </si>
  <si>
    <t>改修前・中・後の全室、部位（外部・内部）写真　補助要件確認写真</t>
    <rPh sb="0" eb="2">
      <t>カイシュウ</t>
    </rPh>
    <rPh sb="2" eb="3">
      <t>マエ</t>
    </rPh>
    <rPh sb="4" eb="5">
      <t>チュウ</t>
    </rPh>
    <rPh sb="6" eb="7">
      <t>ゴ</t>
    </rPh>
    <rPh sb="8" eb="10">
      <t>ゼンシツ</t>
    </rPh>
    <rPh sb="11" eb="13">
      <t>ブイ</t>
    </rPh>
    <rPh sb="14" eb="16">
      <t>ガイブ</t>
    </rPh>
    <rPh sb="17" eb="19">
      <t>ナイブ</t>
    </rPh>
    <rPh sb="20" eb="22">
      <t>シャシン</t>
    </rPh>
    <rPh sb="23" eb="25">
      <t>ホジョ</t>
    </rPh>
    <rPh sb="25" eb="27">
      <t>ヨウケン</t>
    </rPh>
    <rPh sb="27" eb="29">
      <t>カクニン</t>
    </rPh>
    <rPh sb="29" eb="31">
      <t>シャシン</t>
    </rPh>
    <phoneticPr fontId="2"/>
  </si>
  <si>
    <t>＊交付申請時は改修工事前の写真を左に、工事中の写真を中心に、完了実績報告時は改修工事後の写真を右欄に添付してください。</t>
    <rPh sb="1" eb="3">
      <t>コウフ</t>
    </rPh>
    <rPh sb="3" eb="6">
      <t>シンセイジ</t>
    </rPh>
    <rPh sb="7" eb="9">
      <t>カイシュウ</t>
    </rPh>
    <rPh sb="9" eb="11">
      <t>コウジ</t>
    </rPh>
    <rPh sb="11" eb="12">
      <t>マエ</t>
    </rPh>
    <rPh sb="13" eb="15">
      <t>シャシン</t>
    </rPh>
    <rPh sb="16" eb="17">
      <t>ヒダリ</t>
    </rPh>
    <rPh sb="19" eb="22">
      <t>コウジチュウ</t>
    </rPh>
    <rPh sb="23" eb="25">
      <t>シャシン</t>
    </rPh>
    <rPh sb="26" eb="28">
      <t>チュウシン</t>
    </rPh>
    <rPh sb="30" eb="32">
      <t>カンリョウ</t>
    </rPh>
    <rPh sb="32" eb="34">
      <t>ジッセキ</t>
    </rPh>
    <rPh sb="34" eb="36">
      <t>ホウコク</t>
    </rPh>
    <rPh sb="36" eb="37">
      <t>ジ</t>
    </rPh>
    <rPh sb="38" eb="40">
      <t>カイシュウ</t>
    </rPh>
    <rPh sb="40" eb="42">
      <t>コウジ</t>
    </rPh>
    <rPh sb="42" eb="43">
      <t>ゴ</t>
    </rPh>
    <rPh sb="44" eb="46">
      <t>シャシン</t>
    </rPh>
    <rPh sb="47" eb="48">
      <t>ミギ</t>
    </rPh>
    <rPh sb="48" eb="49">
      <t>ラン</t>
    </rPh>
    <rPh sb="50" eb="52">
      <t>テンプ</t>
    </rPh>
    <phoneticPr fontId="2"/>
  </si>
  <si>
    <t>改修中</t>
    <rPh sb="0" eb="2">
      <t>カイシュウ</t>
    </rPh>
    <rPh sb="2" eb="3">
      <t>チュウ</t>
    </rPh>
    <phoneticPr fontId="2"/>
  </si>
  <si>
    <t>室名</t>
    <rPh sb="0" eb="2">
      <t>シツメイ</t>
    </rPh>
    <phoneticPr fontId="2"/>
  </si>
  <si>
    <t>部位</t>
    <rPh sb="0" eb="2">
      <t>ブイ</t>
    </rPh>
    <phoneticPr fontId="2"/>
  </si>
  <si>
    <t>撮影日：写真内に黒板等で写すこと</t>
    <rPh sb="0" eb="3">
      <t>サツエイビ</t>
    </rPh>
    <rPh sb="4" eb="6">
      <t>シャシン</t>
    </rPh>
    <rPh sb="6" eb="7">
      <t>ナイ</t>
    </rPh>
    <rPh sb="8" eb="11">
      <t>コクバンナド</t>
    </rPh>
    <rPh sb="12" eb="13">
      <t>ウツ</t>
    </rPh>
    <phoneticPr fontId="2"/>
  </si>
  <si>
    <t>金融機関融資</t>
    <rPh sb="0" eb="2">
      <t>キンユウ</t>
    </rPh>
    <rPh sb="2" eb="4">
      <t>キカン</t>
    </rPh>
    <rPh sb="4" eb="6">
      <t>ユウシ</t>
    </rPh>
    <phoneticPr fontId="2"/>
  </si>
  <si>
    <t>耐震
改修
工事</t>
    <rPh sb="0" eb="2">
      <t>タイシン</t>
    </rPh>
    <rPh sb="3" eb="5">
      <t>カイシュウ</t>
    </rPh>
    <rPh sb="6" eb="8">
      <t>コウジ</t>
    </rPh>
    <phoneticPr fontId="2"/>
  </si>
  <si>
    <t>用途
変更
工事</t>
    <rPh sb="0" eb="2">
      <t>ヨウト</t>
    </rPh>
    <rPh sb="3" eb="5">
      <t>ヘンコウ</t>
    </rPh>
    <rPh sb="6" eb="8">
      <t>コウジ</t>
    </rPh>
    <phoneticPr fontId="2"/>
  </si>
  <si>
    <t>t2は面積按分表で算出した、住戸面積の合計に対する補助対象住戸面積の合計の比率です。</t>
    <rPh sb="3" eb="5">
      <t>メンセキ</t>
    </rPh>
    <rPh sb="5" eb="7">
      <t>アンブン</t>
    </rPh>
    <rPh sb="7" eb="8">
      <t>ヒョウ</t>
    </rPh>
    <rPh sb="9" eb="11">
      <t>サンシュツ</t>
    </rPh>
    <rPh sb="14" eb="16">
      <t>ジュウコ</t>
    </rPh>
    <rPh sb="16" eb="18">
      <t>メンセキ</t>
    </rPh>
    <rPh sb="19" eb="21">
      <t>ゴウケイ</t>
    </rPh>
    <rPh sb="22" eb="23">
      <t>タイ</t>
    </rPh>
    <rPh sb="25" eb="27">
      <t>ホジョ</t>
    </rPh>
    <rPh sb="27" eb="29">
      <t>タイショウ</t>
    </rPh>
    <rPh sb="29" eb="31">
      <t>ジュウコ</t>
    </rPh>
    <rPh sb="31" eb="33">
      <t>メンセキ</t>
    </rPh>
    <rPh sb="34" eb="36">
      <t>ゴウケイ</t>
    </rPh>
    <rPh sb="37" eb="39">
      <t>ヒリツ</t>
    </rPh>
    <phoneticPr fontId="2"/>
  </si>
  <si>
    <t>建物住戸部分</t>
    <rPh sb="0" eb="2">
      <t>タテモノ</t>
    </rPh>
    <rPh sb="2" eb="4">
      <t>ジュウコ</t>
    </rPh>
    <rPh sb="4" eb="6">
      <t>ブブン</t>
    </rPh>
    <phoneticPr fontId="2"/>
  </si>
  <si>
    <t>補助対象住戸
面積按分比</t>
    <rPh sb="0" eb="2">
      <t>ホジョ</t>
    </rPh>
    <rPh sb="2" eb="4">
      <t>タイショウ</t>
    </rPh>
    <rPh sb="4" eb="6">
      <t>ジュウコ</t>
    </rPh>
    <rPh sb="7" eb="9">
      <t>メンセキ</t>
    </rPh>
    <rPh sb="9" eb="11">
      <t>アンブン</t>
    </rPh>
    <rPh sb="11" eb="12">
      <t>ヒ</t>
    </rPh>
    <phoneticPr fontId="2"/>
  </si>
  <si>
    <t>補助対象
共用部工事費</t>
    <rPh sb="0" eb="2">
      <t>ホジョ</t>
    </rPh>
    <rPh sb="2" eb="4">
      <t>タイショウ</t>
    </rPh>
    <rPh sb="5" eb="8">
      <t>キョウヨウブ</t>
    </rPh>
    <rPh sb="8" eb="10">
      <t>コウジ</t>
    </rPh>
    <rPh sb="10" eb="11">
      <t>ヒ</t>
    </rPh>
    <phoneticPr fontId="2"/>
  </si>
  <si>
    <t>補助対象住戸
面積按分</t>
    <rPh sb="0" eb="2">
      <t>ホジョ</t>
    </rPh>
    <rPh sb="2" eb="4">
      <t>タイショウ</t>
    </rPh>
    <rPh sb="4" eb="6">
      <t>ジュウコ</t>
    </rPh>
    <rPh sb="7" eb="9">
      <t>メンセキ</t>
    </rPh>
    <rPh sb="9" eb="11">
      <t>アンブン</t>
    </rPh>
    <phoneticPr fontId="2"/>
  </si>
  <si>
    <t>※完了実績報告時に、耐震改修工事証明書提出のこと</t>
    <phoneticPr fontId="2"/>
  </si>
  <si>
    <t>撮影日</t>
    <rPh sb="0" eb="3">
      <t>サツエイビ</t>
    </rPh>
    <phoneticPr fontId="2"/>
  </si>
  <si>
    <t>融資内諾証添付）</t>
    <rPh sb="0" eb="2">
      <t>ユウシ</t>
    </rPh>
    <rPh sb="2" eb="4">
      <t>ナイダク</t>
    </rPh>
    <rPh sb="4" eb="5">
      <t>ショウ</t>
    </rPh>
    <rPh sb="5" eb="7">
      <t>テンプ</t>
    </rPh>
    <phoneticPr fontId="2"/>
  </si>
  <si>
    <t>関係会社等</t>
    <rPh sb="0" eb="2">
      <t>カンケイ</t>
    </rPh>
    <rPh sb="2" eb="4">
      <t>カイシャ</t>
    </rPh>
    <rPh sb="4" eb="5">
      <t>ナド</t>
    </rPh>
    <phoneticPr fontId="2"/>
  </si>
  <si>
    <t>発注先との
関係</t>
    <rPh sb="0" eb="2">
      <t>ハッチュウ</t>
    </rPh>
    <rPh sb="2" eb="3">
      <t>サキ</t>
    </rPh>
    <rPh sb="6" eb="8">
      <t>カンケイ</t>
    </rPh>
    <phoneticPr fontId="2"/>
  </si>
  <si>
    <t>関係会社等
では無い</t>
    <rPh sb="0" eb="2">
      <t>カンケイ</t>
    </rPh>
    <rPh sb="2" eb="4">
      <t>カイシャ</t>
    </rPh>
    <rPh sb="4" eb="5">
      <t>ナド</t>
    </rPh>
    <rPh sb="8" eb="9">
      <t>ナ</t>
    </rPh>
    <phoneticPr fontId="2"/>
  </si>
  <si>
    <t>工事費支払方法</t>
    <rPh sb="0" eb="2">
      <t>コウジ</t>
    </rPh>
    <rPh sb="2" eb="3">
      <t>ヒ</t>
    </rPh>
    <rPh sb="3" eb="5">
      <t>シハラ</t>
    </rPh>
    <rPh sb="5" eb="7">
      <t>ホウホウ</t>
    </rPh>
    <phoneticPr fontId="2"/>
  </si>
  <si>
    <t>無</t>
    <rPh sb="0" eb="1">
      <t>ナ</t>
    </rPh>
    <phoneticPr fontId="2"/>
  </si>
  <si>
    <t>有</t>
    <rPh sb="0" eb="1">
      <t>ア</t>
    </rPh>
    <phoneticPr fontId="2"/>
  </si>
  <si>
    <t>昭和</t>
  </si>
  <si>
    <t>既存建物着工日</t>
    <rPh sb="0" eb="2">
      <t>キゾン</t>
    </rPh>
    <rPh sb="2" eb="4">
      <t>タテモノ</t>
    </rPh>
    <rPh sb="4" eb="6">
      <t>チャッコウ</t>
    </rPh>
    <rPh sb="6" eb="7">
      <t>ヒ</t>
    </rPh>
    <phoneticPr fontId="2"/>
  </si>
  <si>
    <t>既存建物竣工日</t>
    <rPh sb="0" eb="2">
      <t>キゾン</t>
    </rPh>
    <rPh sb="2" eb="4">
      <t>タテモノ</t>
    </rPh>
    <rPh sb="4" eb="6">
      <t>シュンコウ</t>
    </rPh>
    <rPh sb="6" eb="7">
      <t>ビ</t>
    </rPh>
    <phoneticPr fontId="2"/>
  </si>
  <si>
    <t>　⑧児童虐待を受けた者</t>
    <rPh sb="2" eb="4">
      <t>ジドウ</t>
    </rPh>
    <rPh sb="4" eb="6">
      <t>ギャクタイ</t>
    </rPh>
    <rPh sb="7" eb="8">
      <t>ウ</t>
    </rPh>
    <rPh sb="10" eb="11">
      <t>モノ</t>
    </rPh>
    <phoneticPr fontId="2"/>
  </si>
  <si>
    <t>　⑨ハンセン病療養所入所者等</t>
    <rPh sb="6" eb="7">
      <t>ビョウ</t>
    </rPh>
    <rPh sb="7" eb="9">
      <t>リョウヨウ</t>
    </rPh>
    <rPh sb="9" eb="10">
      <t>ジョ</t>
    </rPh>
    <rPh sb="10" eb="13">
      <t>ニュウショシャ</t>
    </rPh>
    <rPh sb="13" eb="14">
      <t>ナド</t>
    </rPh>
    <phoneticPr fontId="2"/>
  </si>
  <si>
    <t>　⑩ＤＶ被害者</t>
    <rPh sb="4" eb="7">
      <t>ヒガイシャ</t>
    </rPh>
    <phoneticPr fontId="2"/>
  </si>
  <si>
    <t>　⑪拉致被害者</t>
    <rPh sb="2" eb="4">
      <t>ラチ</t>
    </rPh>
    <rPh sb="4" eb="7">
      <t>ヒガイシャ</t>
    </rPh>
    <phoneticPr fontId="2"/>
  </si>
  <si>
    <t>　⑫犯罪被害者等</t>
    <rPh sb="2" eb="4">
      <t>ハンザイ</t>
    </rPh>
    <rPh sb="4" eb="7">
      <t>ヒガイシャ</t>
    </rPh>
    <rPh sb="7" eb="8">
      <t>ナド</t>
    </rPh>
    <phoneticPr fontId="2"/>
  </si>
  <si>
    <r>
      <t xml:space="preserve">住宅の所在地
</t>
    </r>
    <r>
      <rPr>
        <sz val="7"/>
        <rFont val="HG丸ｺﾞｼｯｸM-PRO"/>
        <family val="3"/>
        <charset val="128"/>
      </rPr>
      <t>(地名地番）</t>
    </r>
    <rPh sb="0" eb="2">
      <t>ジュウタク</t>
    </rPh>
    <rPh sb="3" eb="6">
      <t>ショザイチ</t>
    </rPh>
    <rPh sb="8" eb="10">
      <t>チメイ</t>
    </rPh>
    <rPh sb="10" eb="12">
      <t>チバン</t>
    </rPh>
    <phoneticPr fontId="2"/>
  </si>
  <si>
    <t>確認済証取得日</t>
    <rPh sb="0" eb="2">
      <t>カクニン</t>
    </rPh>
    <rPh sb="2" eb="3">
      <t>ズミ</t>
    </rPh>
    <rPh sb="3" eb="4">
      <t>ショウ</t>
    </rPh>
    <rPh sb="4" eb="6">
      <t>シュトク</t>
    </rPh>
    <rPh sb="6" eb="7">
      <t>テイジツ</t>
    </rPh>
    <phoneticPr fontId="2"/>
  </si>
  <si>
    <t>工事完了後に目視で工事内容が確認ができなくなる補助対象工事（断熱材、構造材等）については、工事中の写真を添付してください</t>
    <rPh sb="0" eb="2">
      <t>コウジ</t>
    </rPh>
    <rPh sb="2" eb="4">
      <t>カンリョウ</t>
    </rPh>
    <rPh sb="4" eb="5">
      <t>ゴ</t>
    </rPh>
    <rPh sb="6" eb="8">
      <t>モクシ</t>
    </rPh>
    <rPh sb="9" eb="11">
      <t>コウジ</t>
    </rPh>
    <rPh sb="11" eb="13">
      <t>ナイヨウ</t>
    </rPh>
    <rPh sb="14" eb="16">
      <t>カクニン</t>
    </rPh>
    <rPh sb="23" eb="25">
      <t>ホジョ</t>
    </rPh>
    <rPh sb="25" eb="27">
      <t>タイショウ</t>
    </rPh>
    <rPh sb="27" eb="29">
      <t>コウジ</t>
    </rPh>
    <rPh sb="30" eb="33">
      <t>ダンネツザイ</t>
    </rPh>
    <rPh sb="34" eb="37">
      <t>コウゾウザイ</t>
    </rPh>
    <rPh sb="37" eb="38">
      <t>ナド</t>
    </rPh>
    <rPh sb="45" eb="48">
      <t>コウジチュウ</t>
    </rPh>
    <rPh sb="49" eb="51">
      <t>シャシン</t>
    </rPh>
    <rPh sb="52" eb="54">
      <t>テンプ</t>
    </rPh>
    <phoneticPr fontId="2"/>
  </si>
  <si>
    <t>（別紙1-3-1）</t>
    <rPh sb="1" eb="3">
      <t>ベッシ</t>
    </rPh>
    <phoneticPr fontId="2"/>
  </si>
  <si>
    <t>(1)補助対象住戸部分の黄色欄上段に補助対象住戸の部屋番号（室名）を記入してください。</t>
    <rPh sb="3" eb="5">
      <t>ホジョ</t>
    </rPh>
    <rPh sb="5" eb="7">
      <t>タイショウ</t>
    </rPh>
    <rPh sb="7" eb="9">
      <t>ジュウコ</t>
    </rPh>
    <rPh sb="9" eb="11">
      <t>ブブン</t>
    </rPh>
    <rPh sb="15" eb="17">
      <t>ジョウダン</t>
    </rPh>
    <rPh sb="18" eb="20">
      <t>ホジョ</t>
    </rPh>
    <rPh sb="20" eb="22">
      <t>タイショウ</t>
    </rPh>
    <rPh sb="22" eb="24">
      <t>ジュウコ</t>
    </rPh>
    <rPh sb="25" eb="27">
      <t>ヘヤ</t>
    </rPh>
    <rPh sb="27" eb="29">
      <t>バンゴウ</t>
    </rPh>
    <rPh sb="30" eb="32">
      <t>シツメイ</t>
    </rPh>
    <rPh sb="34" eb="36">
      <t>キニュウ</t>
    </rPh>
    <phoneticPr fontId="2"/>
  </si>
  <si>
    <t>要件の確認　１～６</t>
    <rPh sb="0" eb="2">
      <t>ヨウケン</t>
    </rPh>
    <rPh sb="3" eb="5">
      <t>カクニン</t>
    </rPh>
    <phoneticPr fontId="17"/>
  </si>
  <si>
    <t>４　入居者（世帯）が次の①～⑯のいずれかに該当する者（世帯）であること</t>
    <phoneticPr fontId="2"/>
  </si>
  <si>
    <t>　①高齢者</t>
    <rPh sb="2" eb="5">
      <t>コウレイシャ</t>
    </rPh>
    <phoneticPr fontId="2"/>
  </si>
  <si>
    <t>　②障害者</t>
    <rPh sb="2" eb="5">
      <t>ショウガイシャ</t>
    </rPh>
    <phoneticPr fontId="2"/>
  </si>
  <si>
    <t>　③子どもを養育している者</t>
    <rPh sb="2" eb="3">
      <t>コ</t>
    </rPh>
    <rPh sb="6" eb="8">
      <t>ヨウイク</t>
    </rPh>
    <rPh sb="12" eb="13">
      <t>モノ</t>
    </rPh>
    <phoneticPr fontId="2"/>
  </si>
  <si>
    <t>　④被災者</t>
    <rPh sb="2" eb="5">
      <t>ヒサイシャ</t>
    </rPh>
    <phoneticPr fontId="2"/>
  </si>
  <si>
    <t>　⑤低額所得者</t>
    <rPh sb="2" eb="4">
      <t>テイガク</t>
    </rPh>
    <rPh sb="4" eb="7">
      <t>ショトクシャ</t>
    </rPh>
    <phoneticPr fontId="2"/>
  </si>
  <si>
    <t>　⑥外国人</t>
    <rPh sb="2" eb="4">
      <t>ガイコク</t>
    </rPh>
    <rPh sb="4" eb="5">
      <t>ジン</t>
    </rPh>
    <phoneticPr fontId="2"/>
  </si>
  <si>
    <t>　⑦中国残留邦人</t>
    <rPh sb="2" eb="4">
      <t>チュウゴク</t>
    </rPh>
    <rPh sb="4" eb="6">
      <t>ザンリュウ</t>
    </rPh>
    <rPh sb="6" eb="8">
      <t>ホウジン</t>
    </rPh>
    <phoneticPr fontId="2"/>
  </si>
  <si>
    <r>
      <t>補助対象外
住戸等部分</t>
    </r>
    <r>
      <rPr>
        <sz val="9"/>
        <rFont val="HG丸ｺﾞｼｯｸM-PRO"/>
        <family val="3"/>
        <charset val="128"/>
      </rPr>
      <t>（㎡）</t>
    </r>
    <rPh sb="0" eb="2">
      <t>ホジョ</t>
    </rPh>
    <rPh sb="2" eb="5">
      <t>タイショウガイ</t>
    </rPh>
    <rPh sb="6" eb="8">
      <t>ジュウコ</t>
    </rPh>
    <rPh sb="8" eb="9">
      <t>トウ</t>
    </rPh>
    <rPh sb="9" eb="11">
      <t>ブブン</t>
    </rPh>
    <phoneticPr fontId="2"/>
  </si>
  <si>
    <t>３．千円に単位を改めた金額：総額及び補助対象欄については切り捨て（補助対象外で合計値の整合性を 調整）</t>
  </si>
  <si>
    <t>バリアフリー工事</t>
  </si>
  <si>
    <t>居住支援協議会が認める
工事</t>
  </si>
  <si>
    <t>知事登録</t>
    <rPh sb="0" eb="2">
      <t>チジ</t>
    </rPh>
    <rPh sb="2" eb="4">
      <t>トウロク</t>
    </rPh>
    <phoneticPr fontId="2"/>
  </si>
  <si>
    <t>住宅管理法人名</t>
    <rPh sb="0" eb="2">
      <t>ジュウタク</t>
    </rPh>
    <rPh sb="2" eb="4">
      <t>カンリ</t>
    </rPh>
    <rPh sb="4" eb="6">
      <t>ホウジン</t>
    </rPh>
    <rPh sb="6" eb="7">
      <t>メイ</t>
    </rPh>
    <phoneticPr fontId="2"/>
  </si>
  <si>
    <t>補助対象工事費</t>
    <rPh sb="4" eb="7">
      <t>コウジヒ</t>
    </rPh>
    <phoneticPr fontId="2"/>
  </si>
  <si>
    <t>消火設備</t>
    <rPh sb="0" eb="2">
      <t>ショウカ</t>
    </rPh>
    <rPh sb="2" eb="4">
      <t>セツビ</t>
    </rPh>
    <phoneticPr fontId="2"/>
  </si>
  <si>
    <t>警報設備</t>
    <rPh sb="0" eb="2">
      <t>ケイホウ</t>
    </rPh>
    <rPh sb="2" eb="4">
      <t>セツビ</t>
    </rPh>
    <phoneticPr fontId="2"/>
  </si>
  <si>
    <t>避難設備</t>
    <rPh sb="0" eb="2">
      <t>ヒナン</t>
    </rPh>
    <rPh sb="2" eb="4">
      <t>セツビ</t>
    </rPh>
    <phoneticPr fontId="2"/>
  </si>
  <si>
    <t>防火・消火
対策工事</t>
    <rPh sb="0" eb="2">
      <t>ボウカ</t>
    </rPh>
    <rPh sb="3" eb="5">
      <t>ショウカ</t>
    </rPh>
    <rPh sb="6" eb="8">
      <t>タイサク</t>
    </rPh>
    <rPh sb="8" eb="10">
      <t>コウジ</t>
    </rPh>
    <phoneticPr fontId="2"/>
  </si>
  <si>
    <t>間取り変更
工事</t>
    <rPh sb="0" eb="2">
      <t>マド</t>
    </rPh>
    <rPh sb="3" eb="5">
      <t>ヘンコウ</t>
    </rPh>
    <rPh sb="6" eb="8">
      <t>コウジ</t>
    </rPh>
    <phoneticPr fontId="2"/>
  </si>
  <si>
    <t>子育て世帯対応改修
工事</t>
    <rPh sb="0" eb="2">
      <t>コソダ</t>
    </rPh>
    <rPh sb="3" eb="5">
      <t>セタイ</t>
    </rPh>
    <rPh sb="5" eb="7">
      <t>タイオウ</t>
    </rPh>
    <rPh sb="7" eb="9">
      <t>カイシュウ</t>
    </rPh>
    <rPh sb="10" eb="12">
      <t>コウジ</t>
    </rPh>
    <phoneticPr fontId="2"/>
  </si>
  <si>
    <t>令和</t>
    <rPh sb="0" eb="2">
      <t>レイワ</t>
    </rPh>
    <phoneticPr fontId="2"/>
  </si>
  <si>
    <t>令和</t>
    <rPh sb="0" eb="2">
      <t>レイワ</t>
    </rPh>
    <phoneticPr fontId="14"/>
  </si>
  <si>
    <t>間取り変更工事（変更後の間取について、法令に適合している事）</t>
    <rPh sb="0" eb="2">
      <t>マド</t>
    </rPh>
    <rPh sb="3" eb="5">
      <t>ヘンコウ</t>
    </rPh>
    <rPh sb="5" eb="7">
      <t>コウジ</t>
    </rPh>
    <rPh sb="8" eb="10">
      <t>ヘンコウ</t>
    </rPh>
    <rPh sb="10" eb="11">
      <t>ゴ</t>
    </rPh>
    <rPh sb="12" eb="14">
      <t>マドリ</t>
    </rPh>
    <rPh sb="19" eb="21">
      <t>ホウレイ</t>
    </rPh>
    <rPh sb="22" eb="24">
      <t>テキゴウ</t>
    </rPh>
    <rPh sb="28" eb="29">
      <t>コト</t>
    </rPh>
    <phoneticPr fontId="2"/>
  </si>
  <si>
    <t>選択してください</t>
    <rPh sb="0" eb="2">
      <t>センタク</t>
    </rPh>
    <phoneticPr fontId="2"/>
  </si>
  <si>
    <t xml:space="preserve">  1.柱等の角の面取り及びクッションの設置</t>
    <rPh sb="4" eb="5">
      <t>ハシラ</t>
    </rPh>
    <rPh sb="5" eb="6">
      <t>ナド</t>
    </rPh>
    <rPh sb="7" eb="8">
      <t>カド</t>
    </rPh>
    <rPh sb="9" eb="11">
      <t>メント</t>
    </rPh>
    <rPh sb="12" eb="13">
      <t>オヨ</t>
    </rPh>
    <rPh sb="20" eb="22">
      <t>セッチ</t>
    </rPh>
    <phoneticPr fontId="2"/>
  </si>
  <si>
    <t xml:space="preserve">  2.ドアストッパー又はドアクローザーの設置</t>
    <rPh sb="11" eb="12">
      <t>マタ</t>
    </rPh>
    <rPh sb="21" eb="23">
      <t>セッチ</t>
    </rPh>
    <phoneticPr fontId="2"/>
  </si>
  <si>
    <t xml:space="preserve">  3.クッション床へ改修</t>
    <rPh sb="9" eb="10">
      <t>ユカ</t>
    </rPh>
    <rPh sb="11" eb="13">
      <t>カイシュウ</t>
    </rPh>
    <phoneticPr fontId="2"/>
  </si>
  <si>
    <t xml:space="preserve">  4.人感センサー付照明設置や足元灯の設置</t>
    <rPh sb="4" eb="6">
      <t>ジンカン</t>
    </rPh>
    <rPh sb="10" eb="11">
      <t>ヅケ</t>
    </rPh>
    <rPh sb="11" eb="13">
      <t>ショウメイ</t>
    </rPh>
    <rPh sb="13" eb="15">
      <t>セッチ</t>
    </rPh>
    <rPh sb="16" eb="18">
      <t>アシモト</t>
    </rPh>
    <rPh sb="18" eb="19">
      <t>トウ</t>
    </rPh>
    <rPh sb="20" eb="22">
      <t>セッチ</t>
    </rPh>
    <phoneticPr fontId="2"/>
  </si>
  <si>
    <t xml:space="preserve">  5.転落防止措置に係る工事</t>
    <rPh sb="4" eb="6">
      <t>テンラク</t>
    </rPh>
    <rPh sb="6" eb="8">
      <t>ボウシ</t>
    </rPh>
    <rPh sb="8" eb="10">
      <t>ソチ</t>
    </rPh>
    <rPh sb="11" eb="12">
      <t>カカ</t>
    </rPh>
    <rPh sb="13" eb="15">
      <t>コウジ</t>
    </rPh>
    <phoneticPr fontId="2"/>
  </si>
  <si>
    <t xml:space="preserve">  6.ドアや扉へ指詰め防止工事</t>
    <rPh sb="7" eb="8">
      <t>トビラ</t>
    </rPh>
    <rPh sb="9" eb="10">
      <t>ユビ</t>
    </rPh>
    <rPh sb="10" eb="11">
      <t>ツ</t>
    </rPh>
    <rPh sb="12" eb="14">
      <t>ボウシ</t>
    </rPh>
    <rPh sb="14" eb="16">
      <t>コウジ</t>
    </rPh>
    <phoneticPr fontId="2"/>
  </si>
  <si>
    <t xml:space="preserve">  7.子どもの進入や閉じ込み防止のための鍵等の設置</t>
    <rPh sb="4" eb="5">
      <t>コ</t>
    </rPh>
    <rPh sb="8" eb="10">
      <t>シンニュウ</t>
    </rPh>
    <rPh sb="11" eb="12">
      <t>ト</t>
    </rPh>
    <rPh sb="13" eb="14">
      <t>コ</t>
    </rPh>
    <rPh sb="15" eb="17">
      <t>ボウシ</t>
    </rPh>
    <rPh sb="21" eb="22">
      <t>カギ</t>
    </rPh>
    <rPh sb="22" eb="23">
      <t>ナド</t>
    </rPh>
    <rPh sb="24" eb="26">
      <t>セッチ</t>
    </rPh>
    <phoneticPr fontId="2"/>
  </si>
  <si>
    <t>階</t>
    <rPh sb="0" eb="1">
      <t>カイ</t>
    </rPh>
    <phoneticPr fontId="2"/>
  </si>
  <si>
    <t>㎡</t>
    <phoneticPr fontId="2"/>
  </si>
  <si>
    <t>造</t>
    <rPh sb="0" eb="1">
      <t>ゾウ</t>
    </rPh>
    <phoneticPr fontId="2"/>
  </si>
  <si>
    <t>要</t>
    <rPh sb="0" eb="1">
      <t>ヨウ</t>
    </rPh>
    <phoneticPr fontId="2"/>
  </si>
  <si>
    <t>建築基準法に関する工事</t>
    <rPh sb="0" eb="2">
      <t>ケンチク</t>
    </rPh>
    <rPh sb="6" eb="7">
      <t>カン</t>
    </rPh>
    <phoneticPr fontId="2"/>
  </si>
  <si>
    <t>消防法に関する工事</t>
    <rPh sb="0" eb="2">
      <t>ショウボウ</t>
    </rPh>
    <rPh sb="4" eb="5">
      <t>カン</t>
    </rPh>
    <phoneticPr fontId="2"/>
  </si>
  <si>
    <t>その他共同居住用住居の用に供するために必要な工事</t>
    <rPh sb="2" eb="3">
      <t>タ</t>
    </rPh>
    <rPh sb="3" eb="5">
      <t>キョウドウ</t>
    </rPh>
    <rPh sb="5" eb="8">
      <t>キョジュウヨウ</t>
    </rPh>
    <rPh sb="8" eb="10">
      <t>ジュウキョ</t>
    </rPh>
    <rPh sb="11" eb="12">
      <t>ヨウ</t>
    </rPh>
    <rPh sb="13" eb="14">
      <t>キョウ</t>
    </rPh>
    <rPh sb="19" eb="21">
      <t>ヒツヨウ</t>
    </rPh>
    <rPh sb="22" eb="24">
      <t>コウジ</t>
    </rPh>
    <phoneticPr fontId="2"/>
  </si>
  <si>
    <t>バリアフリー改修工事</t>
    <rPh sb="6" eb="8">
      <t>カイシュウ</t>
    </rPh>
    <rPh sb="8" eb="10">
      <t>コウジ</t>
    </rPh>
    <phoneticPr fontId="2"/>
  </si>
  <si>
    <t>改修後の間取りについて</t>
    <rPh sb="0" eb="2">
      <t>カイシュウ</t>
    </rPh>
    <rPh sb="2" eb="3">
      <t>ゴ</t>
    </rPh>
    <rPh sb="4" eb="6">
      <t>マド</t>
    </rPh>
    <phoneticPr fontId="2"/>
  </si>
  <si>
    <t>＜共用部の工事がある場合に、専用部に属する共用部、建物全体の共用部、その他共用部毎に1枚ご記入ください＞</t>
    <rPh sb="1" eb="4">
      <t>キョウヨウブ</t>
    </rPh>
    <rPh sb="5" eb="7">
      <t>コウジ</t>
    </rPh>
    <rPh sb="10" eb="12">
      <t>バアイ</t>
    </rPh>
    <rPh sb="14" eb="16">
      <t>センヨウ</t>
    </rPh>
    <rPh sb="16" eb="17">
      <t>ブ</t>
    </rPh>
    <rPh sb="18" eb="19">
      <t>ゾク</t>
    </rPh>
    <rPh sb="21" eb="24">
      <t>キョウヨウブ</t>
    </rPh>
    <rPh sb="25" eb="27">
      <t>タテモノ</t>
    </rPh>
    <rPh sb="27" eb="29">
      <t>ゼンタイ</t>
    </rPh>
    <rPh sb="30" eb="33">
      <t>キョウヨウブ</t>
    </rPh>
    <rPh sb="36" eb="37">
      <t>タ</t>
    </rPh>
    <rPh sb="37" eb="40">
      <t>キョウヨウブ</t>
    </rPh>
    <rPh sb="40" eb="41">
      <t>ゴト</t>
    </rPh>
    <rPh sb="43" eb="44">
      <t>マイ</t>
    </rPh>
    <rPh sb="45" eb="47">
      <t>キニュウ</t>
    </rPh>
    <phoneticPr fontId="2"/>
  </si>
  <si>
    <t>共用部の箇所</t>
    <rPh sb="0" eb="3">
      <t>キョウヨウブ</t>
    </rPh>
    <rPh sb="4" eb="6">
      <t>カショ</t>
    </rPh>
    <phoneticPr fontId="2"/>
  </si>
  <si>
    <t>専用部に属する共用部</t>
    <rPh sb="0" eb="2">
      <t>センヨウ</t>
    </rPh>
    <rPh sb="2" eb="3">
      <t>ブ</t>
    </rPh>
    <rPh sb="4" eb="5">
      <t>ゾク</t>
    </rPh>
    <rPh sb="7" eb="10">
      <t>キョウヨウブ</t>
    </rPh>
    <phoneticPr fontId="2"/>
  </si>
  <si>
    <t>建物全体の共用部</t>
    <rPh sb="0" eb="2">
      <t>タテモノ</t>
    </rPh>
    <rPh sb="2" eb="4">
      <t>ゼンタイ</t>
    </rPh>
    <rPh sb="5" eb="8">
      <t>キョウヨウブ</t>
    </rPh>
    <phoneticPr fontId="2"/>
  </si>
  <si>
    <t>その他（</t>
    <rPh sb="2" eb="3">
      <t>タ</t>
    </rPh>
    <phoneticPr fontId="2"/>
  </si>
  <si>
    <t>工事部位</t>
    <rPh sb="0" eb="2">
      <t>コウジ</t>
    </rPh>
    <rPh sb="2" eb="4">
      <t>ブイ</t>
    </rPh>
    <phoneticPr fontId="2"/>
  </si>
  <si>
    <t>工事内容（記述）</t>
    <rPh sb="0" eb="2">
      <t>コウジ</t>
    </rPh>
    <rPh sb="2" eb="4">
      <t>ナイヨウ</t>
    </rPh>
    <rPh sb="5" eb="7">
      <t>キジュツ</t>
    </rPh>
    <phoneticPr fontId="2"/>
  </si>
  <si>
    <t>外構に関わる改修</t>
    <rPh sb="0" eb="2">
      <t>ガイコウ</t>
    </rPh>
    <rPh sb="3" eb="4">
      <t>カカ</t>
    </rPh>
    <rPh sb="6" eb="8">
      <t>カイシュウ</t>
    </rPh>
    <phoneticPr fontId="2"/>
  </si>
  <si>
    <t>工事等に係る適合確認書（建築士）</t>
    <rPh sb="0" eb="2">
      <t>コウジ</t>
    </rPh>
    <rPh sb="2" eb="3">
      <t>トウ</t>
    </rPh>
    <rPh sb="4" eb="5">
      <t>カカ</t>
    </rPh>
    <rPh sb="6" eb="8">
      <t>テキゴウ</t>
    </rPh>
    <rPh sb="8" eb="10">
      <t>カクニン</t>
    </rPh>
    <rPh sb="10" eb="11">
      <t>ショ</t>
    </rPh>
    <rPh sb="12" eb="15">
      <t>ケンチクシ</t>
    </rPh>
    <phoneticPr fontId="14"/>
  </si>
  <si>
    <t>改修工事等の建築確認申請の有無</t>
    <rPh sb="0" eb="2">
      <t>カイシュウ</t>
    </rPh>
    <rPh sb="2" eb="4">
      <t>コウジ</t>
    </rPh>
    <rPh sb="4" eb="5">
      <t>トウ</t>
    </rPh>
    <rPh sb="13" eb="15">
      <t>ウム</t>
    </rPh>
    <phoneticPr fontId="2"/>
  </si>
  <si>
    <t>不要</t>
    <rPh sb="0" eb="2">
      <t>フヨウ</t>
    </rPh>
    <phoneticPr fontId="2"/>
  </si>
  <si>
    <t>補助対象改修工事の要件</t>
    <rPh sb="0" eb="2">
      <t>ホジョ</t>
    </rPh>
    <rPh sb="2" eb="4">
      <t>タイショウ</t>
    </rPh>
    <rPh sb="4" eb="6">
      <t>カイシュウ</t>
    </rPh>
    <rPh sb="6" eb="8">
      <t>コウジ</t>
    </rPh>
    <rPh sb="9" eb="11">
      <t>ヨウケン</t>
    </rPh>
    <phoneticPr fontId="2"/>
  </si>
  <si>
    <t>適合確認項目</t>
    <rPh sb="0" eb="2">
      <t>テキゴウ</t>
    </rPh>
    <rPh sb="2" eb="4">
      <t>カクニン</t>
    </rPh>
    <rPh sb="4" eb="6">
      <t>コウモク</t>
    </rPh>
    <phoneticPr fontId="14"/>
  </si>
  <si>
    <t>工事等の計画が建築基準関係規定に適合するものであること</t>
    <rPh sb="0" eb="2">
      <t>コウジ</t>
    </rPh>
    <rPh sb="2" eb="3">
      <t>トウ</t>
    </rPh>
    <rPh sb="4" eb="6">
      <t>ケイカク</t>
    </rPh>
    <rPh sb="7" eb="9">
      <t>ケンチク</t>
    </rPh>
    <rPh sb="9" eb="11">
      <t>キジュン</t>
    </rPh>
    <rPh sb="11" eb="13">
      <t>カンケイ</t>
    </rPh>
    <rPh sb="13" eb="15">
      <t>キテイ</t>
    </rPh>
    <rPh sb="16" eb="18">
      <t>テキゴウ</t>
    </rPh>
    <phoneticPr fontId="2"/>
  </si>
  <si>
    <t xml:space="preserve"> </t>
    <phoneticPr fontId="2"/>
  </si>
  <si>
    <t>　</t>
    <phoneticPr fontId="2"/>
  </si>
  <si>
    <t>75㎡以上の一戸建・長屋</t>
    <rPh sb="3" eb="5">
      <t>イジョウ</t>
    </rPh>
    <rPh sb="6" eb="7">
      <t>イチ</t>
    </rPh>
    <rPh sb="7" eb="9">
      <t>コダ</t>
    </rPh>
    <rPh sb="10" eb="12">
      <t>ナガヤ</t>
    </rPh>
    <phoneticPr fontId="2"/>
  </si>
  <si>
    <t>従前家賃の1.5倍以下</t>
    <rPh sb="0" eb="2">
      <t>ジュウゼン</t>
    </rPh>
    <rPh sb="2" eb="4">
      <t>ヤチン</t>
    </rPh>
    <rPh sb="8" eb="9">
      <t>バイ</t>
    </rPh>
    <rPh sb="9" eb="11">
      <t>イカ</t>
    </rPh>
    <phoneticPr fontId="2"/>
  </si>
  <si>
    <t>一住戸
の
床面積
（㎡）</t>
    <rPh sb="0" eb="1">
      <t>イチ</t>
    </rPh>
    <rPh sb="1" eb="3">
      <t>ジュウコ</t>
    </rPh>
    <rPh sb="6" eb="7">
      <t>ユカ</t>
    </rPh>
    <rPh sb="7" eb="9">
      <t>メンセキ</t>
    </rPh>
    <phoneticPr fontId="2"/>
  </si>
  <si>
    <t>限度額
115万
戸数</t>
    <rPh sb="0" eb="2">
      <t>ゲンド</t>
    </rPh>
    <rPh sb="2" eb="3">
      <t>ガク</t>
    </rPh>
    <rPh sb="7" eb="8">
      <t>マン</t>
    </rPh>
    <rPh sb="9" eb="11">
      <t>コスウ</t>
    </rPh>
    <phoneticPr fontId="2"/>
  </si>
  <si>
    <t>一住戸当たり（万円／戸）</t>
    <rPh sb="0" eb="1">
      <t>イチ</t>
    </rPh>
    <rPh sb="1" eb="3">
      <t>ジュウコ</t>
    </rPh>
    <rPh sb="3" eb="4">
      <t>ア</t>
    </rPh>
    <rPh sb="7" eb="8">
      <t>マン</t>
    </rPh>
    <rPh sb="8" eb="9">
      <t>エン</t>
    </rPh>
    <rPh sb="10" eb="11">
      <t>コ</t>
    </rPh>
    <phoneticPr fontId="2"/>
  </si>
  <si>
    <t>間取り変更工事</t>
    <rPh sb="0" eb="2">
      <t>マド</t>
    </rPh>
    <rPh sb="3" eb="5">
      <t>ヘンコウ</t>
    </rPh>
    <rPh sb="5" eb="7">
      <t>コウジ</t>
    </rPh>
    <phoneticPr fontId="2"/>
  </si>
  <si>
    <t>(注）</t>
    <rPh sb="1" eb="2">
      <t>チュウ</t>
    </rPh>
    <phoneticPr fontId="2"/>
  </si>
  <si>
    <t>　計算式を壊さないようご注意ください。</t>
    <phoneticPr fontId="2"/>
  </si>
  <si>
    <t>総工事費計</t>
    <rPh sb="0" eb="1">
      <t>ソウ</t>
    </rPh>
    <rPh sb="1" eb="4">
      <t>コウジヒ</t>
    </rPh>
    <rPh sb="4" eb="5">
      <t>ケイ</t>
    </rPh>
    <phoneticPr fontId="2"/>
  </si>
  <si>
    <t>子育て支援専用部分工事費</t>
    <rPh sb="0" eb="2">
      <t>コソダ</t>
    </rPh>
    <rPh sb="3" eb="5">
      <t>シエン</t>
    </rPh>
    <rPh sb="5" eb="7">
      <t>センヨウ</t>
    </rPh>
    <rPh sb="7" eb="9">
      <t>ブブン</t>
    </rPh>
    <rPh sb="9" eb="12">
      <t>コウジヒ</t>
    </rPh>
    <phoneticPr fontId="2"/>
  </si>
  <si>
    <t>総工事費（①+②）</t>
    <rPh sb="0" eb="1">
      <t>ソウ</t>
    </rPh>
    <rPh sb="1" eb="4">
      <t>コウジヒ</t>
    </rPh>
    <phoneticPr fontId="2"/>
  </si>
  <si>
    <t>子育て支援施設の併設</t>
    <rPh sb="0" eb="2">
      <t>コソダ</t>
    </rPh>
    <rPh sb="3" eb="7">
      <t>シエンシセツ</t>
    </rPh>
    <rPh sb="8" eb="10">
      <t>ヘイセツ</t>
    </rPh>
    <phoneticPr fontId="2"/>
  </si>
  <si>
    <t>補助金交付上限の合計</t>
    <rPh sb="0" eb="5">
      <t>ホジョキンコウフ</t>
    </rPh>
    <rPh sb="5" eb="7">
      <t>ジョウゲン</t>
    </rPh>
    <rPh sb="8" eb="10">
      <t>ゴウケイ</t>
    </rPh>
    <phoneticPr fontId="2"/>
  </si>
  <si>
    <t>【事業費総括表】</t>
    <rPh sb="1" eb="3">
      <t>ジギョウ</t>
    </rPh>
    <rPh sb="3" eb="4">
      <t>ヒ</t>
    </rPh>
    <rPh sb="4" eb="6">
      <t>ソウカツ</t>
    </rPh>
    <rPh sb="6" eb="7">
      <t>ヒョウ</t>
    </rPh>
    <phoneticPr fontId="2"/>
  </si>
  <si>
    <t>工事部位・内容（記述）</t>
    <phoneticPr fontId="2"/>
  </si>
  <si>
    <t>補助対象となる子育て支援工事</t>
    <rPh sb="12" eb="14">
      <t>コウジ</t>
    </rPh>
    <phoneticPr fontId="2"/>
  </si>
  <si>
    <t>補助対象外となる子育て支援工事</t>
    <rPh sb="4" eb="5">
      <t>ガイ</t>
    </rPh>
    <phoneticPr fontId="2"/>
  </si>
  <si>
    <t>工事個所</t>
    <rPh sb="0" eb="2">
      <t>コウジ</t>
    </rPh>
    <rPh sb="2" eb="4">
      <t>カショ</t>
    </rPh>
    <phoneticPr fontId="2"/>
  </si>
  <si>
    <t>添付８</t>
  </si>
  <si>
    <t>子育て世帯対応改修工事（子育て支援施設の併設に係る工事を含む）</t>
    <rPh sb="12" eb="14">
      <t>コソダ</t>
    </rPh>
    <rPh sb="15" eb="17">
      <t>シエン</t>
    </rPh>
    <rPh sb="17" eb="19">
      <t>シセツ</t>
    </rPh>
    <rPh sb="20" eb="22">
      <t>ヘイセツ</t>
    </rPh>
    <rPh sb="23" eb="24">
      <t>カカ</t>
    </rPh>
    <rPh sb="25" eb="27">
      <t>コウジ</t>
    </rPh>
    <rPh sb="28" eb="29">
      <t>フク</t>
    </rPh>
    <phoneticPr fontId="2"/>
  </si>
  <si>
    <t>調査において居住のために最低限必要と認められた工事</t>
    <rPh sb="0" eb="2">
      <t>チョウサ</t>
    </rPh>
    <rPh sb="6" eb="8">
      <t>キョジュウ</t>
    </rPh>
    <rPh sb="12" eb="15">
      <t>サイテイゲン</t>
    </rPh>
    <rPh sb="15" eb="17">
      <t>ヒツヨウ</t>
    </rPh>
    <rPh sb="18" eb="19">
      <t>ミト</t>
    </rPh>
    <rPh sb="23" eb="25">
      <t>コウジ</t>
    </rPh>
    <phoneticPr fontId="2"/>
  </si>
  <si>
    <t>1．対象住戸補助対象共用部工事費の算出(税別）</t>
    <rPh sb="2" eb="6">
      <t>タイショウジュウコ</t>
    </rPh>
    <rPh sb="6" eb="8">
      <t>ホジョ</t>
    </rPh>
    <rPh sb="8" eb="10">
      <t>タイショウ</t>
    </rPh>
    <rPh sb="10" eb="12">
      <t>キョウヨウ</t>
    </rPh>
    <rPh sb="12" eb="13">
      <t>ブ</t>
    </rPh>
    <rPh sb="13" eb="15">
      <t>コウジ</t>
    </rPh>
    <rPh sb="15" eb="16">
      <t>ヒ</t>
    </rPh>
    <rPh sb="17" eb="19">
      <t>サンシュツ</t>
    </rPh>
    <rPh sb="20" eb="22">
      <t>ゼイベツ</t>
    </rPh>
    <phoneticPr fontId="2"/>
  </si>
  <si>
    <t>（単位：円）</t>
  </si>
  <si>
    <t>２．補助対象工事費の算出（税別）</t>
    <rPh sb="2" eb="4">
      <t>ホジョ</t>
    </rPh>
    <rPh sb="4" eb="6">
      <t>タイショウ</t>
    </rPh>
    <rPh sb="10" eb="12">
      <t>サンシュツ</t>
    </rPh>
    <rPh sb="13" eb="15">
      <t>ゼイベツ</t>
    </rPh>
    <phoneticPr fontId="2"/>
  </si>
  <si>
    <t>補助対象となる子育て支援施設の内容</t>
    <rPh sb="15" eb="17">
      <t>ナイヨウ</t>
    </rPh>
    <phoneticPr fontId="2"/>
  </si>
  <si>
    <t>共用部</t>
    <rPh sb="0" eb="3">
      <t>キョウヨウブ</t>
    </rPh>
    <phoneticPr fontId="2"/>
  </si>
  <si>
    <t>防火
消火
対策
工事</t>
    <phoneticPr fontId="2"/>
  </si>
  <si>
    <t>　　</t>
    <phoneticPr fontId="2"/>
  </si>
  <si>
    <t>バリアフリー改修工事</t>
  </si>
  <si>
    <t>子育て世帯
対応
改修工事</t>
    <rPh sb="0" eb="2">
      <t>コソダ</t>
    </rPh>
    <rPh sb="3" eb="5">
      <t>セタイ</t>
    </rPh>
    <rPh sb="6" eb="8">
      <t>タイオウ</t>
    </rPh>
    <rPh sb="9" eb="11">
      <t>カイシュウ</t>
    </rPh>
    <rPh sb="11" eb="13">
      <t>コウジ</t>
    </rPh>
    <phoneticPr fontId="2"/>
  </si>
  <si>
    <t>雨漏り・水濡れ等</t>
  </si>
  <si>
    <t>用途変更
するための
改修工事</t>
    <rPh sb="0" eb="2">
      <t>ヨウト</t>
    </rPh>
    <rPh sb="2" eb="4">
      <t>ヘンコウ</t>
    </rPh>
    <rPh sb="11" eb="15">
      <t>カイシュウコウジ</t>
    </rPh>
    <phoneticPr fontId="2"/>
  </si>
  <si>
    <t>□</t>
    <phoneticPr fontId="2"/>
  </si>
  <si>
    <t>調査設計の交付申請において受領した子育て支援施設の補助額</t>
    <rPh sb="0" eb="2">
      <t>チョウサ</t>
    </rPh>
    <rPh sb="2" eb="4">
      <t>セッケイ</t>
    </rPh>
    <rPh sb="5" eb="7">
      <t>コウフ</t>
    </rPh>
    <rPh sb="7" eb="9">
      <t>シンセイ</t>
    </rPh>
    <rPh sb="13" eb="15">
      <t>ジュリョウ</t>
    </rPh>
    <rPh sb="17" eb="19">
      <t>コソダ</t>
    </rPh>
    <rPh sb="20" eb="22">
      <t>シエン</t>
    </rPh>
    <rPh sb="22" eb="24">
      <t>シセツ</t>
    </rPh>
    <rPh sb="25" eb="27">
      <t>ホジョ</t>
    </rPh>
    <rPh sb="27" eb="28">
      <t>ガク</t>
    </rPh>
    <phoneticPr fontId="2"/>
  </si>
  <si>
    <t>⑥</t>
    <phoneticPr fontId="2"/>
  </si>
  <si>
    <t>＊記入および提出の注意事項</t>
  </si>
  <si>
    <t>別紙「記入例」の注記を参照し、書類を作成してください。</t>
    <phoneticPr fontId="2"/>
  </si>
  <si>
    <t>［書式の使い方について]</t>
  </si>
  <si>
    <t>あらかじめ計算式が埋め込まれたセルがあります。</t>
  </si>
  <si>
    <t>※原則として</t>
  </si>
  <si>
    <t>に記入していただきます。</t>
  </si>
  <si>
    <t>白色のセル</t>
  </si>
  <si>
    <t>は、自動的に記入されるセルです。</t>
  </si>
  <si>
    <t>を壊さないようにご注意ください。</t>
  </si>
  <si>
    <t>［記載上の注意]</t>
  </si>
  <si>
    <t>（　要配慮者：　　　　　　　　　　　　　　　　　　　　　　　　　　　　）</t>
    <rPh sb="2" eb="3">
      <t>ヨウ</t>
    </rPh>
    <rPh sb="3" eb="5">
      <t>ハイリョ</t>
    </rPh>
    <rPh sb="5" eb="6">
      <t>シャ</t>
    </rPh>
    <phoneticPr fontId="2"/>
  </si>
  <si>
    <t>（　計画名： 　　　　　　　　　　　　　　　　　　　　　　　　　　　　　）</t>
    <rPh sb="2" eb="4">
      <t>ケイカク</t>
    </rPh>
    <rPh sb="4" eb="5">
      <t>メイ</t>
    </rPh>
    <phoneticPr fontId="2"/>
  </si>
  <si>
    <t>なし(単独事業)</t>
    <rPh sb="3" eb="5">
      <t>タンドク</t>
    </rPh>
    <rPh sb="5" eb="7">
      <t>ジギョウ</t>
    </rPh>
    <phoneticPr fontId="2"/>
  </si>
  <si>
    <t>あり（共同事業）</t>
    <rPh sb="3" eb="5">
      <t>キョウドウ</t>
    </rPh>
    <rPh sb="5" eb="7">
      <t>ジギョウ</t>
    </rPh>
    <phoneticPr fontId="2"/>
  </si>
  <si>
    <r>
      <t xml:space="preserve">バリアフリー/
</t>
    </r>
    <r>
      <rPr>
        <sz val="6"/>
        <rFont val="HG丸ｺﾞｼｯｸM-PRO"/>
        <family val="3"/>
        <charset val="128"/>
      </rPr>
      <t>EV設置</t>
    </r>
    <rPh sb="10" eb="12">
      <t>セッチ</t>
    </rPh>
    <phoneticPr fontId="2"/>
  </si>
  <si>
    <r>
      <t xml:space="preserve"> 戸当たりの上限額の合計　・・・・　</t>
    </r>
    <r>
      <rPr>
        <b/>
        <sz val="8"/>
        <rFont val="HG丸ｺﾞｼｯｸM-PRO"/>
        <family val="3"/>
        <charset val="128"/>
      </rPr>
      <t>①</t>
    </r>
    <phoneticPr fontId="2"/>
  </si>
  <si>
    <r>
      <rPr>
        <b/>
        <sz val="8"/>
        <rFont val="HG丸ｺﾞｼｯｸM-PRO"/>
        <family val="3"/>
        <charset val="128"/>
      </rPr>
      <t>ロ</t>
    </r>
    <r>
      <rPr>
        <sz val="8"/>
        <rFont val="HG丸ｺﾞｼｯｸM-PRO"/>
        <family val="3"/>
        <charset val="128"/>
      </rPr>
      <t xml:space="preserve">
イ×t2</t>
    </r>
    <phoneticPr fontId="2"/>
  </si>
  <si>
    <r>
      <t>合計工事費</t>
    </r>
    <r>
      <rPr>
        <sz val="8"/>
        <rFont val="ＭＳ Ｐゴシック"/>
        <family val="3"/>
        <charset val="128"/>
      </rPr>
      <t>（千円、税抜き）</t>
    </r>
    <rPh sb="0" eb="2">
      <t>ゴウケイ</t>
    </rPh>
    <rPh sb="2" eb="5">
      <t>コウジヒ</t>
    </rPh>
    <rPh sb="6" eb="8">
      <t>センエン</t>
    </rPh>
    <rPh sb="9" eb="11">
      <t>ゼイヌ</t>
    </rPh>
    <phoneticPr fontId="2"/>
  </si>
  <si>
    <r>
      <t xml:space="preserve">補助対象住戸部分
</t>
    </r>
    <r>
      <rPr>
        <sz val="9"/>
        <rFont val="HG丸ｺﾞｼｯｸM-PRO"/>
        <family val="3"/>
        <charset val="128"/>
      </rPr>
      <t>(㎡）</t>
    </r>
    <rPh sb="0" eb="2">
      <t>ホジョ</t>
    </rPh>
    <rPh sb="2" eb="4">
      <t>タイショウ</t>
    </rPh>
    <rPh sb="4" eb="6">
      <t>ジュウコ</t>
    </rPh>
    <rPh sb="6" eb="8">
      <t>ブブン</t>
    </rPh>
    <phoneticPr fontId="2"/>
  </si>
  <si>
    <r>
      <t xml:space="preserve">住戸面積
合計
</t>
    </r>
    <r>
      <rPr>
        <sz val="9"/>
        <rFont val="HG丸ｺﾞｼｯｸM-PRO"/>
        <family val="3"/>
        <charset val="128"/>
      </rPr>
      <t>（㎡）</t>
    </r>
    <phoneticPr fontId="2"/>
  </si>
  <si>
    <t>施設の名称</t>
    <rPh sb="0" eb="2">
      <t>シセツ</t>
    </rPh>
    <rPh sb="3" eb="5">
      <t>メイショウ</t>
    </rPh>
    <phoneticPr fontId="2"/>
  </si>
  <si>
    <t>施設種別
根拠法等事業種別</t>
    <rPh sb="0" eb="2">
      <t>シセツ</t>
    </rPh>
    <rPh sb="2" eb="4">
      <t>シュベツ</t>
    </rPh>
    <rPh sb="5" eb="8">
      <t>コンキョホウ</t>
    </rPh>
    <rPh sb="8" eb="9">
      <t>トウ</t>
    </rPh>
    <rPh sb="9" eb="11">
      <t>ジギョウ</t>
    </rPh>
    <rPh sb="11" eb="13">
      <t>シュベツ</t>
    </rPh>
    <phoneticPr fontId="2"/>
  </si>
  <si>
    <t>施設面積</t>
    <rPh sb="0" eb="4">
      <t>シセツメンセキ</t>
    </rPh>
    <phoneticPr fontId="2"/>
  </si>
  <si>
    <t>※完了実績報告時に、子育て支援施設の適正運用が確認できる書類等を提出してください</t>
    <phoneticPr fontId="2"/>
  </si>
  <si>
    <t>施設部分</t>
    <rPh sb="0" eb="2">
      <t>シセツ</t>
    </rPh>
    <rPh sb="2" eb="4">
      <t>ブブン</t>
    </rPh>
    <phoneticPr fontId="2"/>
  </si>
  <si>
    <t>受領履歴有る場合は
関係書類添付</t>
    <rPh sb="0" eb="2">
      <t>ジュリョウ</t>
    </rPh>
    <rPh sb="2" eb="4">
      <t>リレキ</t>
    </rPh>
    <rPh sb="4" eb="5">
      <t>アリ</t>
    </rPh>
    <rPh sb="6" eb="8">
      <t>バアイ</t>
    </rPh>
    <rPh sb="10" eb="12">
      <t>カンケイ</t>
    </rPh>
    <rPh sb="12" eb="14">
      <t>ショルイ</t>
    </rPh>
    <rPh sb="14" eb="16">
      <t>テンプ</t>
    </rPh>
    <phoneticPr fontId="2"/>
  </si>
  <si>
    <t>住宅部分改修工事費</t>
    <rPh sb="0" eb="2">
      <t>ジュウタク</t>
    </rPh>
    <rPh sb="2" eb="4">
      <t>ブブン</t>
    </rPh>
    <rPh sb="4" eb="6">
      <t>カイシュウ</t>
    </rPh>
    <rPh sb="6" eb="9">
      <t>コウジヒ</t>
    </rPh>
    <phoneticPr fontId="2"/>
  </si>
  <si>
    <t>専用住宅部分工事費</t>
    <rPh sb="0" eb="2">
      <t>センヨウ</t>
    </rPh>
    <rPh sb="2" eb="4">
      <t>ジュウタク</t>
    </rPh>
    <rPh sb="4" eb="6">
      <t>ブブン</t>
    </rPh>
    <rPh sb="6" eb="9">
      <t>コウジヒ</t>
    </rPh>
    <phoneticPr fontId="2"/>
  </si>
  <si>
    <t>補助対象外住宅等工事費</t>
    <rPh sb="5" eb="7">
      <t>ジュウタク</t>
    </rPh>
    <rPh sb="7" eb="8">
      <t>トウ</t>
    </rPh>
    <phoneticPr fontId="2"/>
  </si>
  <si>
    <t>合計　……①</t>
    <rPh sb="0" eb="2">
      <t>ゴウケイ</t>
    </rPh>
    <phoneticPr fontId="2"/>
  </si>
  <si>
    <t>施設部分改修工事費</t>
    <rPh sb="0" eb="2">
      <t>シセツ</t>
    </rPh>
    <rPh sb="2" eb="4">
      <t>ブブン</t>
    </rPh>
    <rPh sb="4" eb="6">
      <t>カイシュウ</t>
    </rPh>
    <rPh sb="6" eb="9">
      <t>コウジヒ</t>
    </rPh>
    <phoneticPr fontId="2"/>
  </si>
  <si>
    <t>補助対象外施設等工事費</t>
    <rPh sb="5" eb="7">
      <t>シセツ</t>
    </rPh>
    <rPh sb="7" eb="8">
      <t>トウ</t>
    </rPh>
    <phoneticPr fontId="2"/>
  </si>
  <si>
    <t>合計　……②</t>
    <rPh sb="0" eb="2">
      <t>ゴウケイ</t>
    </rPh>
    <phoneticPr fontId="2"/>
  </si>
  <si>
    <t>注）住宅と施設の諸経費等共通費率はそれぞれの直接工事費に対し同率としてください。</t>
    <phoneticPr fontId="2"/>
  </si>
  <si>
    <t>住宅部分</t>
    <phoneticPr fontId="2"/>
  </si>
  <si>
    <t>（都道府県から記入）</t>
    <phoneticPr fontId="2"/>
  </si>
  <si>
    <t>対象住戸工事内容説明書【共同居住型（ひとり親世帯】</t>
    <rPh sb="0" eb="2">
      <t>タイショウ</t>
    </rPh>
    <rPh sb="2" eb="4">
      <t>ジュウコ</t>
    </rPh>
    <rPh sb="4" eb="6">
      <t>コウジ</t>
    </rPh>
    <rPh sb="6" eb="8">
      <t>ナイヨウ</t>
    </rPh>
    <rPh sb="8" eb="11">
      <t>セツメイショ</t>
    </rPh>
    <rPh sb="12" eb="14">
      <t>キョウドウ</t>
    </rPh>
    <rPh sb="14" eb="16">
      <t>キョジュウ</t>
    </rPh>
    <rPh sb="16" eb="17">
      <t>ガタ</t>
    </rPh>
    <rPh sb="21" eb="22">
      <t>オヤ</t>
    </rPh>
    <rPh sb="22" eb="24">
      <t>セタイ</t>
    </rPh>
    <phoneticPr fontId="2"/>
  </si>
  <si>
    <t>面積按分表</t>
    <rPh sb="0" eb="2">
      <t>メンセキ</t>
    </rPh>
    <rPh sb="2" eb="4">
      <t>アンブン</t>
    </rPh>
    <rPh sb="4" eb="5">
      <t>ヒョウ</t>
    </rPh>
    <phoneticPr fontId="2"/>
  </si>
  <si>
    <t>添付７</t>
  </si>
  <si>
    <t>その他、交付事務局が求める書類</t>
    <rPh sb="2" eb="3">
      <t>タ</t>
    </rPh>
    <rPh sb="4" eb="6">
      <t>コウフ</t>
    </rPh>
    <rPh sb="6" eb="9">
      <t>ジムキョク</t>
    </rPh>
    <rPh sb="10" eb="11">
      <t>モト</t>
    </rPh>
    <rPh sb="13" eb="15">
      <t>ショルイ</t>
    </rPh>
    <phoneticPr fontId="2"/>
  </si>
  <si>
    <t>３　入居者の家賃の上限額が家賃算定基礎額（収入分位が40％を超え50％以下の場合を想定）に規模係数及び市町村立地係数を乗じて得た額（住戸床面積75㎡以上の一戸建て・長屋建てについては、家賃上限額を従前の1.5倍）以下である</t>
    <rPh sb="2" eb="5">
      <t>ニュウキョシャ</t>
    </rPh>
    <rPh sb="6" eb="8">
      <t>ヤチン</t>
    </rPh>
    <rPh sb="9" eb="12">
      <t>ジョウゲンガク</t>
    </rPh>
    <rPh sb="13" eb="15">
      <t>ヤチン</t>
    </rPh>
    <rPh sb="15" eb="17">
      <t>サンテイ</t>
    </rPh>
    <rPh sb="17" eb="19">
      <t>キソ</t>
    </rPh>
    <rPh sb="19" eb="20">
      <t>ガク</t>
    </rPh>
    <rPh sb="30" eb="31">
      <t>コ</t>
    </rPh>
    <rPh sb="35" eb="37">
      <t>イカ</t>
    </rPh>
    <rPh sb="38" eb="40">
      <t>バアイ</t>
    </rPh>
    <rPh sb="41" eb="43">
      <t>ソウテイ</t>
    </rPh>
    <rPh sb="45" eb="47">
      <t>キボ</t>
    </rPh>
    <rPh sb="47" eb="49">
      <t>ケイスウ</t>
    </rPh>
    <rPh sb="49" eb="50">
      <t>オヨ</t>
    </rPh>
    <rPh sb="51" eb="54">
      <t>シチョウソン</t>
    </rPh>
    <rPh sb="54" eb="56">
      <t>リッチ</t>
    </rPh>
    <rPh sb="56" eb="58">
      <t>ケイスウ</t>
    </rPh>
    <rPh sb="59" eb="60">
      <t>ジョウ</t>
    </rPh>
    <rPh sb="62" eb="63">
      <t>エ</t>
    </rPh>
    <rPh sb="64" eb="65">
      <t>ガク</t>
    </rPh>
    <rPh sb="66" eb="68">
      <t>ジュウコ</t>
    </rPh>
    <rPh sb="68" eb="69">
      <t>ユカ</t>
    </rPh>
    <rPh sb="69" eb="71">
      <t>メンセキ</t>
    </rPh>
    <rPh sb="74" eb="76">
      <t>イジョウ</t>
    </rPh>
    <rPh sb="77" eb="79">
      <t>イッコ</t>
    </rPh>
    <rPh sb="79" eb="80">
      <t>ダ</t>
    </rPh>
    <rPh sb="82" eb="84">
      <t>ナガヤ</t>
    </rPh>
    <rPh sb="84" eb="85">
      <t>タ</t>
    </rPh>
    <rPh sb="92" eb="94">
      <t>ヤチン</t>
    </rPh>
    <rPh sb="94" eb="97">
      <t>ジョウゲンガク</t>
    </rPh>
    <rPh sb="98" eb="100">
      <t>ジュウゼン</t>
    </rPh>
    <rPh sb="104" eb="105">
      <t>バイ</t>
    </rPh>
    <rPh sb="106" eb="108">
      <t>イカ</t>
    </rPh>
    <phoneticPr fontId="2"/>
  </si>
  <si>
    <t>交流スペースを設置する工事</t>
    <rPh sb="0" eb="2">
      <t>コウリュウ</t>
    </rPh>
    <rPh sb="7" eb="9">
      <t>セッチ</t>
    </rPh>
    <rPh sb="11" eb="13">
      <t>コウジ</t>
    </rPh>
    <phoneticPr fontId="2"/>
  </si>
  <si>
    <t>省エネ改修工事</t>
    <rPh sb="0" eb="1">
      <t>ショウ</t>
    </rPh>
    <rPh sb="3" eb="5">
      <t>カイシュウ</t>
    </rPh>
    <rPh sb="5" eb="7">
      <t>コウジ</t>
    </rPh>
    <phoneticPr fontId="2"/>
  </si>
  <si>
    <t>居住のために最低限必要な改修工事（発災時に被災者向け住居に活用できるものとして自治体に
事前登録等されたものに限る）</t>
    <rPh sb="0" eb="2">
      <t>キョジュウ</t>
    </rPh>
    <rPh sb="6" eb="9">
      <t>サイテイゲン</t>
    </rPh>
    <rPh sb="9" eb="11">
      <t>ヒツヨウ</t>
    </rPh>
    <rPh sb="12" eb="14">
      <t>カイシュウ</t>
    </rPh>
    <rPh sb="14" eb="16">
      <t>コウジ</t>
    </rPh>
    <rPh sb="17" eb="19">
      <t>ハッサイ</t>
    </rPh>
    <rPh sb="19" eb="20">
      <t>ジ</t>
    </rPh>
    <rPh sb="21" eb="24">
      <t>ヒサイシャ</t>
    </rPh>
    <rPh sb="24" eb="25">
      <t>ム</t>
    </rPh>
    <rPh sb="26" eb="28">
      <t>ジュウキョ</t>
    </rPh>
    <rPh sb="29" eb="31">
      <t>カツヨウ</t>
    </rPh>
    <rPh sb="39" eb="42">
      <t>ジチタイ</t>
    </rPh>
    <rPh sb="44" eb="46">
      <t>ジゼン</t>
    </rPh>
    <rPh sb="46" eb="48">
      <t>トウロク</t>
    </rPh>
    <rPh sb="48" eb="49">
      <t>ナド</t>
    </rPh>
    <rPh sb="55" eb="56">
      <t>カギ</t>
    </rPh>
    <phoneticPr fontId="2"/>
  </si>
  <si>
    <t>ものです。上掲の標題が当該事業用のものであることを確認してください。</t>
    <phoneticPr fontId="2"/>
  </si>
  <si>
    <t xml:space="preserve">   </t>
    <phoneticPr fontId="2"/>
  </si>
  <si>
    <t>不用意な操作で計算式を壊したり、削除されたりしないようにしてください。</t>
    <phoneticPr fontId="2"/>
  </si>
  <si>
    <t>ただし、設定に不具合がある場合は、正しい内容で上書きしていただいて結構です。</t>
    <phoneticPr fontId="2"/>
  </si>
  <si>
    <t>提出後に交付事務局が使用しますので計算式</t>
    <rPh sb="4" eb="6">
      <t>コウフ</t>
    </rPh>
    <phoneticPr fontId="2"/>
  </si>
  <si>
    <t>・Excel形式でファイルを提出される際には、保存する電子ファイルの保存形式をMicrosoft社の</t>
    <phoneticPr fontId="2"/>
  </si>
  <si>
    <t>Excel2007以降のバージョン形式としてください。</t>
    <rPh sb="18" eb="19">
      <t>シキ</t>
    </rPh>
    <phoneticPr fontId="2"/>
  </si>
  <si>
    <r>
      <t>・用紙の大きさは、日本工業規格で定める</t>
    </r>
    <r>
      <rPr>
        <u/>
        <sz val="12"/>
        <rFont val="HG丸ｺﾞｼｯｸM-PRO"/>
        <family val="3"/>
        <charset val="128"/>
      </rPr>
      <t>A4</t>
    </r>
    <r>
      <rPr>
        <sz val="12"/>
        <rFont val="HG丸ｺﾞｼｯｸM-PRO"/>
        <family val="3"/>
        <charset val="128"/>
      </rPr>
      <t>とし、縦位置を基本としてください。</t>
    </r>
    <phoneticPr fontId="2"/>
  </si>
  <si>
    <t>限度額
200万
戸数</t>
    <rPh sb="0" eb="2">
      <t>ゲンド</t>
    </rPh>
    <rPh sb="2" eb="3">
      <t>ガク</t>
    </rPh>
    <rPh sb="7" eb="8">
      <t>マン</t>
    </rPh>
    <rPh sb="9" eb="11">
      <t>コスウ</t>
    </rPh>
    <phoneticPr fontId="2"/>
  </si>
  <si>
    <t>バリアフリー/
便所・浴室</t>
    <rPh sb="8" eb="10">
      <t>ベンジョ</t>
    </rPh>
    <rPh sb="11" eb="13">
      <t>ヨクシツ</t>
    </rPh>
    <phoneticPr fontId="2"/>
  </si>
  <si>
    <t>交流スペース設置工事</t>
    <rPh sb="0" eb="2">
      <t>コウリュウ</t>
    </rPh>
    <rPh sb="6" eb="8">
      <t>セッチ</t>
    </rPh>
    <rPh sb="8" eb="10">
      <t>コウジ</t>
    </rPh>
    <phoneticPr fontId="2"/>
  </si>
  <si>
    <t>調査において居住のために最低限必要な工事</t>
    <rPh sb="0" eb="2">
      <t>チョウサ</t>
    </rPh>
    <rPh sb="6" eb="8">
      <t>キョジュウ</t>
    </rPh>
    <rPh sb="12" eb="15">
      <t>サイテイゲン</t>
    </rPh>
    <rPh sb="15" eb="17">
      <t>ヒツヨウ</t>
    </rPh>
    <rPh sb="18" eb="20">
      <t>コウジ</t>
    </rPh>
    <phoneticPr fontId="2"/>
  </si>
  <si>
    <t>令和</t>
    <rPh sb="0" eb="2">
      <t>レイワ</t>
    </rPh>
    <phoneticPr fontId="2"/>
  </si>
  <si>
    <t>改修工事後</t>
    <rPh sb="0" eb="2">
      <t>カイシュウ</t>
    </rPh>
    <rPh sb="2" eb="4">
      <t>コウジ</t>
    </rPh>
    <rPh sb="4" eb="5">
      <t>ゴ</t>
    </rPh>
    <phoneticPr fontId="2"/>
  </si>
  <si>
    <t>補助制度名</t>
    <rPh sb="0" eb="2">
      <t>ホジョ</t>
    </rPh>
    <rPh sb="2" eb="5">
      <t>セイドメイ</t>
    </rPh>
    <phoneticPr fontId="2"/>
  </si>
  <si>
    <t>開口部の断熱改修</t>
    <rPh sb="0" eb="3">
      <t>カイコウブ</t>
    </rPh>
    <rPh sb="4" eb="6">
      <t>ダンネツ</t>
    </rPh>
    <rPh sb="6" eb="8">
      <t>カイシュウ</t>
    </rPh>
    <phoneticPr fontId="2"/>
  </si>
  <si>
    <t>躯体（外壁、屋根、天井または床に係る断熱改修）</t>
    <rPh sb="0" eb="2">
      <t>クタイ</t>
    </rPh>
    <rPh sb="3" eb="5">
      <t>ガイヘキ</t>
    </rPh>
    <rPh sb="6" eb="8">
      <t>ヤネ</t>
    </rPh>
    <rPh sb="9" eb="11">
      <t>テンジョウ</t>
    </rPh>
    <rPh sb="14" eb="15">
      <t>ユカ</t>
    </rPh>
    <rPh sb="16" eb="17">
      <t>カカ</t>
    </rPh>
    <rPh sb="18" eb="20">
      <t>ダンネツ</t>
    </rPh>
    <rPh sb="20" eb="22">
      <t>カイシュウ</t>
    </rPh>
    <phoneticPr fontId="2"/>
  </si>
  <si>
    <t>居住のために最低限必要と認められた工事</t>
    <rPh sb="0" eb="2">
      <t>キョジュウ</t>
    </rPh>
    <rPh sb="6" eb="9">
      <t>サイテイゲン</t>
    </rPh>
    <rPh sb="9" eb="11">
      <t>ヒツヨウ</t>
    </rPh>
    <rPh sb="12" eb="13">
      <t>ミト</t>
    </rPh>
    <rPh sb="17" eb="19">
      <t>コウジ</t>
    </rPh>
    <phoneticPr fontId="2"/>
  </si>
  <si>
    <t>調査において居住のために最低限必要と認められた工事</t>
    <phoneticPr fontId="2"/>
  </si>
  <si>
    <t>完了実績報告 　必須書類様式</t>
    <rPh sb="0" eb="2">
      <t>カンリョウ</t>
    </rPh>
    <rPh sb="2" eb="4">
      <t>ジッセキ</t>
    </rPh>
    <rPh sb="4" eb="6">
      <t>ホウコク</t>
    </rPh>
    <phoneticPr fontId="2"/>
  </si>
  <si>
    <t>完了実績報告要件適合確認書（申請者）</t>
    <rPh sb="0" eb="2">
      <t>カンリョウ</t>
    </rPh>
    <rPh sb="2" eb="4">
      <t>ジッセキ</t>
    </rPh>
    <rPh sb="4" eb="6">
      <t>ホウコク</t>
    </rPh>
    <rPh sb="6" eb="8">
      <t>ヨウケン</t>
    </rPh>
    <rPh sb="8" eb="10">
      <t>テキゴウ</t>
    </rPh>
    <rPh sb="10" eb="12">
      <t>カクニン</t>
    </rPh>
    <rPh sb="12" eb="13">
      <t>ショ</t>
    </rPh>
    <rPh sb="14" eb="17">
      <t>シンセイシャ</t>
    </rPh>
    <phoneticPr fontId="17"/>
  </si>
  <si>
    <t>完了実績報告書</t>
    <rPh sb="0" eb="2">
      <t>カンリョウ</t>
    </rPh>
    <rPh sb="2" eb="4">
      <t>ジッセキ</t>
    </rPh>
    <rPh sb="4" eb="7">
      <t>ホウコクショ</t>
    </rPh>
    <phoneticPr fontId="2"/>
  </si>
  <si>
    <t>【精算額の算出総括表】</t>
    <rPh sb="1" eb="4">
      <t>セイサンガク</t>
    </rPh>
    <rPh sb="5" eb="7">
      <t>サンシュツ</t>
    </rPh>
    <rPh sb="7" eb="9">
      <t>ソウカツ</t>
    </rPh>
    <rPh sb="9" eb="10">
      <t>ヒョウ</t>
    </rPh>
    <phoneticPr fontId="2"/>
  </si>
  <si>
    <t>１．改修工事費（消費税抜）</t>
    <rPh sb="2" eb="4">
      <t>カイシュウ</t>
    </rPh>
    <rPh sb="4" eb="6">
      <t>コウジ</t>
    </rPh>
    <rPh sb="6" eb="7">
      <t>ヒ</t>
    </rPh>
    <rPh sb="8" eb="11">
      <t>ショウヒゼイ</t>
    </rPh>
    <rPh sb="11" eb="12">
      <t>ヌ</t>
    </rPh>
    <phoneticPr fontId="2"/>
  </si>
  <si>
    <t>事業費のうち補助対象外となる金額</t>
    <rPh sb="0" eb="3">
      <t>ジギョウヒ</t>
    </rPh>
    <rPh sb="6" eb="8">
      <t>ホジョ</t>
    </rPh>
    <phoneticPr fontId="2"/>
  </si>
  <si>
    <t>施設部分改修工事費</t>
    <rPh sb="0" eb="2">
      <t>シセツ</t>
    </rPh>
    <rPh sb="2" eb="4">
      <t>ブブン</t>
    </rPh>
    <rPh sb="4" eb="6">
      <t>カイシュウ</t>
    </rPh>
    <rPh sb="6" eb="8">
      <t>コウジ</t>
    </rPh>
    <rPh sb="8" eb="9">
      <t>ヒ</t>
    </rPh>
    <phoneticPr fontId="2"/>
  </si>
  <si>
    <t>※工事監理費は補助対象外となります。事業費のうち補助対象外となる金額欄に記載して下さい。</t>
    <rPh sb="1" eb="3">
      <t>コウジ</t>
    </rPh>
    <rPh sb="3" eb="5">
      <t>カンリ</t>
    </rPh>
    <rPh sb="5" eb="6">
      <t>ヒ</t>
    </rPh>
    <rPh sb="7" eb="9">
      <t>ホジョ</t>
    </rPh>
    <rPh sb="9" eb="12">
      <t>タイショウガイ</t>
    </rPh>
    <rPh sb="18" eb="21">
      <t>ジギョウヒ</t>
    </rPh>
    <rPh sb="24" eb="26">
      <t>ホジョ</t>
    </rPh>
    <rPh sb="26" eb="29">
      <t>タイショウガイ</t>
    </rPh>
    <rPh sb="32" eb="34">
      <t>キンガク</t>
    </rPh>
    <rPh sb="34" eb="35">
      <t>ラン</t>
    </rPh>
    <rPh sb="36" eb="38">
      <t>キサイ</t>
    </rPh>
    <rPh sb="40" eb="41">
      <t>クダ</t>
    </rPh>
    <phoneticPr fontId="2"/>
  </si>
  <si>
    <t>２．補助上限の設定</t>
    <rPh sb="2" eb="4">
      <t>ホジョ</t>
    </rPh>
    <rPh sb="4" eb="6">
      <t>ジョウゲン</t>
    </rPh>
    <rPh sb="7" eb="9">
      <t>セッテイ</t>
    </rPh>
    <phoneticPr fontId="2"/>
  </si>
  <si>
    <t>補助対象専用住宅</t>
    <rPh sb="0" eb="4">
      <t>ホジョタイショウ</t>
    </rPh>
    <rPh sb="4" eb="6">
      <t>センヨウ</t>
    </rPh>
    <rPh sb="6" eb="8">
      <t>ジュウタク</t>
    </rPh>
    <phoneticPr fontId="2"/>
  </si>
  <si>
    <t>子育て支援施設</t>
    <rPh sb="0" eb="2">
      <t>コソダ</t>
    </rPh>
    <rPh sb="3" eb="7">
      <t>シエンシセツ</t>
    </rPh>
    <phoneticPr fontId="2"/>
  </si>
  <si>
    <t>補助対象住戸数及び
子育て支援施設数</t>
    <phoneticPr fontId="2"/>
  </si>
  <si>
    <t>補助上限額（千円）</t>
    <rPh sb="0" eb="2">
      <t>ホジョ</t>
    </rPh>
    <rPh sb="2" eb="4">
      <t>ジョウゲン</t>
    </rPh>
    <rPh sb="4" eb="5">
      <t>ガク</t>
    </rPh>
    <rPh sb="6" eb="8">
      <t>センエン</t>
    </rPh>
    <phoneticPr fontId="2"/>
  </si>
  <si>
    <t>・・・（1）</t>
    <phoneticPr fontId="2"/>
  </si>
  <si>
    <t>※補助限度額は各上限額から調査設計費補助を差し引いた額となります。</t>
    <rPh sb="1" eb="3">
      <t>ホジョ</t>
    </rPh>
    <rPh sb="3" eb="5">
      <t>ゲンド</t>
    </rPh>
    <rPh sb="5" eb="6">
      <t>ガク</t>
    </rPh>
    <rPh sb="7" eb="8">
      <t>カク</t>
    </rPh>
    <rPh sb="8" eb="11">
      <t>ジョウゲンガク</t>
    </rPh>
    <rPh sb="13" eb="15">
      <t>チョウサ</t>
    </rPh>
    <rPh sb="15" eb="17">
      <t>セッケイ</t>
    </rPh>
    <rPh sb="17" eb="20">
      <t>ヒホジョ</t>
    </rPh>
    <rPh sb="21" eb="22">
      <t>サ</t>
    </rPh>
    <rPh sb="23" eb="24">
      <t>ヒ</t>
    </rPh>
    <rPh sb="26" eb="27">
      <t>ガク</t>
    </rPh>
    <phoneticPr fontId="2"/>
  </si>
  <si>
    <t>３．補助金精算額の算出</t>
    <rPh sb="2" eb="4">
      <t>ホジョ</t>
    </rPh>
    <rPh sb="4" eb="5">
      <t>キン</t>
    </rPh>
    <rPh sb="5" eb="7">
      <t>セイサン</t>
    </rPh>
    <rPh sb="7" eb="8">
      <t>ガク</t>
    </rPh>
    <rPh sb="9" eb="11">
      <t>サンシュツ</t>
    </rPh>
    <phoneticPr fontId="2"/>
  </si>
  <si>
    <t>Ｄ：補助対象事業費（千円）</t>
    <rPh sb="2" eb="4">
      <t>ホジョ</t>
    </rPh>
    <phoneticPr fontId="2"/>
  </si>
  <si>
    <t>補助率　</t>
    <rPh sb="0" eb="2">
      <t>ホジョ</t>
    </rPh>
    <rPh sb="2" eb="3">
      <t>リツ</t>
    </rPh>
    <phoneticPr fontId="2"/>
  </si>
  <si>
    <t>補助計算額（千円）</t>
    <rPh sb="0" eb="2">
      <t>ホジョ</t>
    </rPh>
    <rPh sb="2" eb="4">
      <t>ケイサン</t>
    </rPh>
    <rPh sb="4" eb="5">
      <t>ガク</t>
    </rPh>
    <rPh sb="6" eb="8">
      <t>センエン</t>
    </rPh>
    <phoneticPr fontId="2"/>
  </si>
  <si>
    <t>・・・（2）</t>
    <phoneticPr fontId="2"/>
  </si>
  <si>
    <t>Ｅ：補助金精算額（千円）</t>
    <rPh sb="2" eb="4">
      <t>ホジョ</t>
    </rPh>
    <rPh sb="4" eb="5">
      <t>キン</t>
    </rPh>
    <rPh sb="5" eb="7">
      <t>セイサン</t>
    </rPh>
    <rPh sb="7" eb="8">
      <t>ガク</t>
    </rPh>
    <phoneticPr fontId="2"/>
  </si>
  <si>
    <t>※補助対象事業費、補助計算額は千円未満切り捨て</t>
    <rPh sb="1" eb="3">
      <t>ホジョ</t>
    </rPh>
    <rPh sb="3" eb="5">
      <t>タイショウ</t>
    </rPh>
    <rPh sb="5" eb="8">
      <t>ジギョウヒ</t>
    </rPh>
    <rPh sb="8" eb="9">
      <t>サンガク</t>
    </rPh>
    <rPh sb="9" eb="11">
      <t>ホジョ</t>
    </rPh>
    <rPh sb="11" eb="13">
      <t>ケイサン</t>
    </rPh>
    <rPh sb="13" eb="14">
      <t>ガク</t>
    </rPh>
    <rPh sb="15" eb="17">
      <t>センエン</t>
    </rPh>
    <rPh sb="17" eb="19">
      <t>ミマン</t>
    </rPh>
    <rPh sb="19" eb="20">
      <t>キ</t>
    </rPh>
    <rPh sb="21" eb="22">
      <t>ス</t>
    </rPh>
    <phoneticPr fontId="2"/>
  </si>
  <si>
    <t>※補助上限額(1)と補助計算額(2)を比較して、低い方の額が補助金精算額となります。</t>
    <rPh sb="30" eb="33">
      <t>ホジョキン</t>
    </rPh>
    <rPh sb="33" eb="35">
      <t>セイサン</t>
    </rPh>
    <phoneticPr fontId="2"/>
  </si>
  <si>
    <t>【補助金精算調書】</t>
    <rPh sb="1" eb="4">
      <t>ホジョキン</t>
    </rPh>
    <rPh sb="4" eb="6">
      <t>セイサン</t>
    </rPh>
    <rPh sb="6" eb="8">
      <t>チョウショ</t>
    </rPh>
    <phoneticPr fontId="2"/>
  </si>
  <si>
    <t>区　分</t>
    <rPh sb="0" eb="1">
      <t>ク</t>
    </rPh>
    <rPh sb="2" eb="3">
      <t>ブン</t>
    </rPh>
    <phoneticPr fontId="2"/>
  </si>
  <si>
    <t>金額等</t>
    <rPh sb="0" eb="2">
      <t>キンガク</t>
    </rPh>
    <rPh sb="2" eb="3">
      <t>ナド</t>
    </rPh>
    <phoneticPr fontId="2"/>
  </si>
  <si>
    <t>交付決定内容</t>
    <rPh sb="0" eb="2">
      <t>コウフ</t>
    </rPh>
    <rPh sb="2" eb="4">
      <t>ケッテイ</t>
    </rPh>
    <rPh sb="4" eb="6">
      <t>ナイヨウ</t>
    </rPh>
    <phoneticPr fontId="2"/>
  </si>
  <si>
    <t>Ａ</t>
    <phoneticPr fontId="2"/>
  </si>
  <si>
    <t>Ｂ</t>
    <phoneticPr fontId="2"/>
  </si>
  <si>
    <t>Ｃ</t>
    <phoneticPr fontId="2"/>
  </si>
  <si>
    <t>補助計算額(千円)</t>
    <rPh sb="0" eb="2">
      <t>ホジョ</t>
    </rPh>
    <rPh sb="2" eb="4">
      <t>ケイサン</t>
    </rPh>
    <rPh sb="4" eb="5">
      <t>ガク</t>
    </rPh>
    <rPh sb="6" eb="7">
      <t>セン</t>
    </rPh>
    <rPh sb="7" eb="8">
      <t>エン</t>
    </rPh>
    <phoneticPr fontId="2"/>
  </si>
  <si>
    <t>補助金精算額</t>
    <rPh sb="0" eb="3">
      <t>ホジョキン</t>
    </rPh>
    <rPh sb="3" eb="5">
      <t>セイサン</t>
    </rPh>
    <rPh sb="5" eb="6">
      <t>ガク</t>
    </rPh>
    <phoneticPr fontId="2"/>
  </si>
  <si>
    <t>Ｄ</t>
    <phoneticPr fontId="2"/>
  </si>
  <si>
    <t>精算対象事業費</t>
    <rPh sb="0" eb="2">
      <t>セイサン</t>
    </rPh>
    <rPh sb="2" eb="4">
      <t>タイショウ</t>
    </rPh>
    <rPh sb="4" eb="7">
      <t>ジギョウヒ</t>
    </rPh>
    <phoneticPr fontId="2"/>
  </si>
  <si>
    <t>Ｅ</t>
    <phoneticPr fontId="2"/>
  </si>
  <si>
    <t>精算補助金額</t>
    <rPh sb="0" eb="2">
      <t>セイサン</t>
    </rPh>
    <rPh sb="2" eb="4">
      <t>ホジョ</t>
    </rPh>
    <rPh sb="4" eb="6">
      <t>キンガク</t>
    </rPh>
    <phoneticPr fontId="2"/>
  </si>
  <si>
    <t>Ｆ</t>
    <phoneticPr fontId="2"/>
  </si>
  <si>
    <t>補助金返納額又は不用額
Ｃ－Ｅ</t>
    <rPh sb="0" eb="3">
      <t>ホジョキン</t>
    </rPh>
    <rPh sb="3" eb="6">
      <t>ヘンノウガク</t>
    </rPh>
    <rPh sb="6" eb="7">
      <t>マタ</t>
    </rPh>
    <rPh sb="8" eb="10">
      <t>フヨウ</t>
    </rPh>
    <rPh sb="10" eb="11">
      <t>ガク</t>
    </rPh>
    <phoneticPr fontId="2"/>
  </si>
  <si>
    <t>戸数上限額</t>
    <rPh sb="0" eb="2">
      <t>コスウ</t>
    </rPh>
    <rPh sb="2" eb="4">
      <t>ジョウゲン</t>
    </rPh>
    <rPh sb="4" eb="5">
      <t>ガク</t>
    </rPh>
    <phoneticPr fontId="2"/>
  </si>
  <si>
    <t>Ｇ</t>
    <phoneticPr fontId="2"/>
  </si>
  <si>
    <t>補助金受入済額</t>
    <rPh sb="0" eb="3">
      <t>ホジョキン</t>
    </rPh>
    <rPh sb="3" eb="4">
      <t>ウケ</t>
    </rPh>
    <rPh sb="4" eb="5">
      <t>イ</t>
    </rPh>
    <rPh sb="5" eb="6">
      <t>スミ</t>
    </rPh>
    <rPh sb="6" eb="7">
      <t>ガク</t>
    </rPh>
    <phoneticPr fontId="2"/>
  </si>
  <si>
    <t>補助率1/3</t>
    <rPh sb="0" eb="3">
      <t>ホジョリツ</t>
    </rPh>
    <phoneticPr fontId="2"/>
  </si>
  <si>
    <t>Ｈ</t>
    <phoneticPr fontId="2"/>
  </si>
  <si>
    <t>差引受入未済額又は超過額
Ｅ－Ｇ</t>
    <rPh sb="0" eb="2">
      <t>サシヒキ</t>
    </rPh>
    <rPh sb="2" eb="4">
      <t>ウケイレ</t>
    </rPh>
    <rPh sb="4" eb="5">
      <t>ミ</t>
    </rPh>
    <rPh sb="5" eb="6">
      <t>スミ</t>
    </rPh>
    <rPh sb="6" eb="7">
      <t>ガク</t>
    </rPh>
    <rPh sb="7" eb="8">
      <t>マタ</t>
    </rPh>
    <rPh sb="9" eb="12">
      <t>チョウカガク</t>
    </rPh>
    <phoneticPr fontId="2"/>
  </si>
  <si>
    <t>交付決定上限額</t>
    <rPh sb="0" eb="2">
      <t>コウフ</t>
    </rPh>
    <rPh sb="2" eb="4">
      <t>ケッテイ</t>
    </rPh>
    <rPh sb="4" eb="6">
      <t>ジョウゲン</t>
    </rPh>
    <rPh sb="6" eb="7">
      <t>ガク</t>
    </rPh>
    <phoneticPr fontId="2"/>
  </si>
  <si>
    <t>5.交付申請時からの軽微な変更の有無の確認</t>
    <rPh sb="2" eb="4">
      <t>コウフ</t>
    </rPh>
    <rPh sb="4" eb="7">
      <t>シンセイジ</t>
    </rPh>
    <rPh sb="10" eb="12">
      <t>ケイビ</t>
    </rPh>
    <rPh sb="13" eb="15">
      <t>ヘンコウ</t>
    </rPh>
    <rPh sb="16" eb="18">
      <t>ウム</t>
    </rPh>
    <rPh sb="19" eb="21">
      <t>カクニン</t>
    </rPh>
    <phoneticPr fontId="2"/>
  </si>
  <si>
    <t>（1）</t>
    <phoneticPr fontId="2"/>
  </si>
  <si>
    <t>「バリアフリー改修工事」</t>
    <rPh sb="7" eb="9">
      <t>カイシュウ</t>
    </rPh>
    <rPh sb="9" eb="11">
      <t>コウジ</t>
    </rPh>
    <phoneticPr fontId="2"/>
  </si>
  <si>
    <t>変更</t>
    <rPh sb="0" eb="2">
      <t>ヘンコウ</t>
    </rPh>
    <phoneticPr fontId="2"/>
  </si>
  <si>
    <t>＜変更箇所・内容＞</t>
    <rPh sb="1" eb="3">
      <t>ヘンコウ</t>
    </rPh>
    <rPh sb="3" eb="5">
      <t>カショ</t>
    </rPh>
    <rPh sb="6" eb="8">
      <t>ナイヨウ</t>
    </rPh>
    <phoneticPr fontId="2"/>
  </si>
  <si>
    <t>「耐震改修工事」</t>
    <rPh sb="1" eb="3">
      <t>タイシン</t>
    </rPh>
    <rPh sb="3" eb="5">
      <t>カイシュウ</t>
    </rPh>
    <rPh sb="5" eb="7">
      <t>コウジ</t>
    </rPh>
    <phoneticPr fontId="2"/>
  </si>
  <si>
    <t>「共同居住用住居に用途変更するための改修工事」</t>
    <rPh sb="1" eb="3">
      <t>キョウドウ</t>
    </rPh>
    <rPh sb="3" eb="5">
      <t>キョジュウ</t>
    </rPh>
    <rPh sb="5" eb="6">
      <t>ヨウ</t>
    </rPh>
    <rPh sb="6" eb="8">
      <t>ジュウキョ</t>
    </rPh>
    <rPh sb="9" eb="11">
      <t>ヨウト</t>
    </rPh>
    <rPh sb="11" eb="13">
      <t>ヘンコウ</t>
    </rPh>
    <rPh sb="18" eb="20">
      <t>カイシュウ</t>
    </rPh>
    <rPh sb="20" eb="22">
      <t>コウジ</t>
    </rPh>
    <phoneticPr fontId="2"/>
  </si>
  <si>
    <t>「間取り変更工事」</t>
    <rPh sb="1" eb="3">
      <t>マド</t>
    </rPh>
    <rPh sb="4" eb="6">
      <t>ヘンコウ</t>
    </rPh>
    <rPh sb="6" eb="8">
      <t>コウジ</t>
    </rPh>
    <phoneticPr fontId="2"/>
  </si>
  <si>
    <t>「防火・消火対策工事」</t>
    <rPh sb="1" eb="3">
      <t>ボウカ</t>
    </rPh>
    <rPh sb="4" eb="6">
      <t>ショウカ</t>
    </rPh>
    <rPh sb="6" eb="8">
      <t>タイサク</t>
    </rPh>
    <rPh sb="8" eb="10">
      <t>コウジ</t>
    </rPh>
    <phoneticPr fontId="2"/>
  </si>
  <si>
    <t>「調査において居住のために最低限必要と認められた工事」</t>
    <rPh sb="1" eb="3">
      <t>チョウサ</t>
    </rPh>
    <rPh sb="7" eb="9">
      <t>キョジュウ</t>
    </rPh>
    <rPh sb="13" eb="16">
      <t>サイテイゲン</t>
    </rPh>
    <rPh sb="16" eb="18">
      <t>ヒツヨウ</t>
    </rPh>
    <rPh sb="19" eb="20">
      <t>ミト</t>
    </rPh>
    <rPh sb="24" eb="26">
      <t>コウジ</t>
    </rPh>
    <phoneticPr fontId="2"/>
  </si>
  <si>
    <t>（２）</t>
    <phoneticPr fontId="2"/>
  </si>
  <si>
    <t>（３）</t>
    <phoneticPr fontId="2"/>
  </si>
  <si>
    <t>（４）</t>
    <phoneticPr fontId="2"/>
  </si>
  <si>
    <t>（５）</t>
    <phoneticPr fontId="2"/>
  </si>
  <si>
    <t>「子育て世帯対応改修工事」（子育て支援施設の併設に係る工事を含む）</t>
    <rPh sb="1" eb="3">
      <t>コソダ</t>
    </rPh>
    <rPh sb="4" eb="6">
      <t>セタイ</t>
    </rPh>
    <rPh sb="6" eb="8">
      <t>タイオウ</t>
    </rPh>
    <rPh sb="8" eb="10">
      <t>カイシュウ</t>
    </rPh>
    <rPh sb="10" eb="12">
      <t>コウジ</t>
    </rPh>
    <rPh sb="14" eb="16">
      <t>コソダ</t>
    </rPh>
    <rPh sb="17" eb="19">
      <t>シエン</t>
    </rPh>
    <rPh sb="19" eb="21">
      <t>シセツ</t>
    </rPh>
    <rPh sb="22" eb="24">
      <t>ヘイセツ</t>
    </rPh>
    <rPh sb="25" eb="26">
      <t>カカ</t>
    </rPh>
    <rPh sb="27" eb="29">
      <t>コウジ</t>
    </rPh>
    <rPh sb="30" eb="31">
      <t>フク</t>
    </rPh>
    <phoneticPr fontId="2"/>
  </si>
  <si>
    <t>（６）</t>
    <phoneticPr fontId="2"/>
  </si>
  <si>
    <t>（７）</t>
    <phoneticPr fontId="2"/>
  </si>
  <si>
    <t>「交流スペースを設置する工事」</t>
    <rPh sb="1" eb="3">
      <t>コウリュウ</t>
    </rPh>
    <rPh sb="8" eb="10">
      <t>セッチ</t>
    </rPh>
    <rPh sb="12" eb="14">
      <t>コウジ</t>
    </rPh>
    <phoneticPr fontId="2"/>
  </si>
  <si>
    <t>（８）</t>
    <phoneticPr fontId="2"/>
  </si>
  <si>
    <t>「省エネ改修工事」</t>
    <rPh sb="1" eb="2">
      <t>ショウ</t>
    </rPh>
    <rPh sb="4" eb="6">
      <t>カイシュウ</t>
    </rPh>
    <rPh sb="6" eb="8">
      <t>コウジ</t>
    </rPh>
    <phoneticPr fontId="2"/>
  </si>
  <si>
    <t>（９）</t>
    <phoneticPr fontId="2"/>
  </si>
  <si>
    <t>（10）</t>
    <phoneticPr fontId="2"/>
  </si>
  <si>
    <t>「居住のために最低限必要な改修工事」</t>
    <rPh sb="1" eb="3">
      <t>キョジュウ</t>
    </rPh>
    <rPh sb="7" eb="10">
      <t>サイテイゲン</t>
    </rPh>
    <rPh sb="10" eb="12">
      <t>ヒツヨウ</t>
    </rPh>
    <rPh sb="13" eb="15">
      <t>カイシュウ</t>
    </rPh>
    <rPh sb="15" eb="17">
      <t>コウジ</t>
    </rPh>
    <phoneticPr fontId="2"/>
  </si>
  <si>
    <t>（11）</t>
    <phoneticPr fontId="2"/>
  </si>
  <si>
    <t>（12）</t>
    <phoneticPr fontId="2"/>
  </si>
  <si>
    <t>「居住支援協議会等が必要と認める改修工事」</t>
    <rPh sb="1" eb="3">
      <t>キョジュウ</t>
    </rPh>
    <rPh sb="3" eb="5">
      <t>シエン</t>
    </rPh>
    <rPh sb="5" eb="8">
      <t>キョウギカイ</t>
    </rPh>
    <rPh sb="8" eb="9">
      <t>トウ</t>
    </rPh>
    <rPh sb="10" eb="12">
      <t>ヒツヨウ</t>
    </rPh>
    <rPh sb="13" eb="14">
      <t>ミト</t>
    </rPh>
    <rPh sb="16" eb="18">
      <t>カイシュウ</t>
    </rPh>
    <rPh sb="18" eb="20">
      <t>コウジ</t>
    </rPh>
    <phoneticPr fontId="2"/>
  </si>
  <si>
    <t/>
  </si>
  <si>
    <t>請　　求　　書</t>
  </si>
  <si>
    <t>請求額　　金</t>
    <phoneticPr fontId="2"/>
  </si>
  <si>
    <t xml:space="preserve">        令和   年   月   日</t>
    <phoneticPr fontId="2"/>
  </si>
  <si>
    <t>請求者 :　　住所　〒</t>
    <rPh sb="7" eb="9">
      <t>ジュウショ</t>
    </rPh>
    <phoneticPr fontId="2"/>
  </si>
  <si>
    <t>氏名又は名称</t>
  </si>
  <si>
    <t xml:space="preserve">代表者の職名・氏名 </t>
    <phoneticPr fontId="2"/>
  </si>
  <si>
    <t>振込先：</t>
    <rPh sb="0" eb="2">
      <t>フリコミ</t>
    </rPh>
    <rPh sb="2" eb="3">
      <t>サキ</t>
    </rPh>
    <phoneticPr fontId="2"/>
  </si>
  <si>
    <t>銀 行 名</t>
    <rPh sb="0" eb="1">
      <t>ギン</t>
    </rPh>
    <rPh sb="2" eb="3">
      <t>ギョウ</t>
    </rPh>
    <rPh sb="4" eb="5">
      <t>メイ</t>
    </rPh>
    <phoneticPr fontId="2"/>
  </si>
  <si>
    <t>支 店 名</t>
    <rPh sb="0" eb="1">
      <t>ササ</t>
    </rPh>
    <rPh sb="2" eb="3">
      <t>テン</t>
    </rPh>
    <rPh sb="4" eb="5">
      <t>メイ</t>
    </rPh>
    <phoneticPr fontId="2"/>
  </si>
  <si>
    <t>*右詰めで記入</t>
    <rPh sb="1" eb="2">
      <t>ミギ</t>
    </rPh>
    <rPh sb="2" eb="3">
      <t>ツ</t>
    </rPh>
    <rPh sb="5" eb="7">
      <t>キニュウ</t>
    </rPh>
    <phoneticPr fontId="2"/>
  </si>
  <si>
    <t>口座名義</t>
    <rPh sb="0" eb="2">
      <t>コウザ</t>
    </rPh>
    <rPh sb="2" eb="4">
      <t>メイギ</t>
    </rPh>
    <phoneticPr fontId="2"/>
  </si>
  <si>
    <t>調査において居住のために
最低限必要と
認められた工事</t>
    <phoneticPr fontId="2"/>
  </si>
  <si>
    <t>工事に係る要件適合確認書【検査済証あり】（建築士）</t>
    <rPh sb="0" eb="2">
      <t>コウジ</t>
    </rPh>
    <rPh sb="3" eb="4">
      <t>カカ</t>
    </rPh>
    <rPh sb="5" eb="7">
      <t>ヨウケン</t>
    </rPh>
    <rPh sb="7" eb="9">
      <t>テキゴウ</t>
    </rPh>
    <rPh sb="9" eb="12">
      <t>カクニンショ</t>
    </rPh>
    <rPh sb="13" eb="15">
      <t>ケンサ</t>
    </rPh>
    <rPh sb="15" eb="16">
      <t>ス</t>
    </rPh>
    <rPh sb="16" eb="17">
      <t>ショウ</t>
    </rPh>
    <rPh sb="21" eb="24">
      <t>ケンチクシ</t>
    </rPh>
    <phoneticPr fontId="2"/>
  </si>
  <si>
    <t>工事に係る要件適合確認書【検査済証なし】（建築士）</t>
    <rPh sb="0" eb="2">
      <t>コウジ</t>
    </rPh>
    <rPh sb="3" eb="4">
      <t>カカ</t>
    </rPh>
    <rPh sb="5" eb="7">
      <t>ヨウケン</t>
    </rPh>
    <rPh sb="7" eb="9">
      <t>テキゴウ</t>
    </rPh>
    <rPh sb="9" eb="12">
      <t>カクニンショ</t>
    </rPh>
    <rPh sb="21" eb="24">
      <t>ケンチクシ</t>
    </rPh>
    <phoneticPr fontId="2"/>
  </si>
  <si>
    <t>改修工事【共同居住型以外】</t>
    <rPh sb="0" eb="2">
      <t>カイシュウ</t>
    </rPh>
    <rPh sb="2" eb="4">
      <t>コウジ</t>
    </rPh>
    <rPh sb="5" eb="7">
      <t>キョウドウ</t>
    </rPh>
    <rPh sb="7" eb="9">
      <t>キョジュウ</t>
    </rPh>
    <rPh sb="9" eb="10">
      <t>ガタ</t>
    </rPh>
    <rPh sb="10" eb="12">
      <t>イガイ</t>
    </rPh>
    <phoneticPr fontId="2"/>
  </si>
  <si>
    <r>
      <rPr>
        <sz val="14"/>
        <rFont val="HG丸ｺﾞｼｯｸM-PRO"/>
        <family val="3"/>
        <charset val="128"/>
      </rPr>
      <t>共用部工事内容説明書</t>
    </r>
    <r>
      <rPr>
        <sz val="10"/>
        <rFont val="HG丸ｺﾞｼｯｸM-PRO"/>
        <family val="3"/>
        <charset val="128"/>
      </rPr>
      <t>【共同居住型以外】</t>
    </r>
    <rPh sb="0" eb="3">
      <t>キョウヨウブ</t>
    </rPh>
    <rPh sb="3" eb="5">
      <t>コウジ</t>
    </rPh>
    <rPh sb="5" eb="7">
      <t>ナイヨウ</t>
    </rPh>
    <rPh sb="7" eb="9">
      <t>セツメイ</t>
    </rPh>
    <rPh sb="11" eb="13">
      <t>キョウドウ</t>
    </rPh>
    <rPh sb="13" eb="16">
      <t>キョジュウガタ</t>
    </rPh>
    <rPh sb="16" eb="18">
      <t>イガイ</t>
    </rPh>
    <phoneticPr fontId="2"/>
  </si>
  <si>
    <r>
      <rPr>
        <sz val="14"/>
        <rFont val="HG丸ｺﾞｼｯｸM-PRO"/>
        <family val="3"/>
        <charset val="128"/>
      </rPr>
      <t>子育て支援施設工事内容説明書</t>
    </r>
    <r>
      <rPr>
        <sz val="10"/>
        <rFont val="HG丸ｺﾞｼｯｸM-PRO"/>
        <family val="3"/>
        <charset val="128"/>
      </rPr>
      <t>【共同居住型以外】</t>
    </r>
    <rPh sb="0" eb="2">
      <t>コソダ</t>
    </rPh>
    <rPh sb="3" eb="7">
      <t>シエンシセツ</t>
    </rPh>
    <rPh sb="7" eb="9">
      <t>コウジ</t>
    </rPh>
    <rPh sb="9" eb="11">
      <t>ナイヨウ</t>
    </rPh>
    <rPh sb="11" eb="13">
      <t>セツメイ</t>
    </rPh>
    <rPh sb="19" eb="20">
      <t>ガタ</t>
    </rPh>
    <rPh sb="20" eb="22">
      <t>イガイ</t>
    </rPh>
    <phoneticPr fontId="2"/>
  </si>
  <si>
    <t>改修前：</t>
    <rPh sb="0" eb="2">
      <t>カイシュウ</t>
    </rPh>
    <rPh sb="2" eb="3">
      <t>マエ</t>
    </rPh>
    <phoneticPr fontId="2"/>
  </si>
  <si>
    <t>改修後：</t>
    <rPh sb="0" eb="2">
      <t>カイシュウ</t>
    </rPh>
    <rPh sb="2" eb="3">
      <t>ゴ</t>
    </rPh>
    <phoneticPr fontId="2"/>
  </si>
  <si>
    <t>＊共用部分に共同して利用するため適切な台所、収納設備又は浴室若しくはシャワー室を
　備えることにより、各住居部分に備える場合と同等以上の居住環境が確保される場合</t>
    <rPh sb="1" eb="3">
      <t>キョウヨウ</t>
    </rPh>
    <rPh sb="3" eb="5">
      <t>ブブン</t>
    </rPh>
    <rPh sb="6" eb="8">
      <t>キョウドウ</t>
    </rPh>
    <rPh sb="10" eb="12">
      <t>リヨウ</t>
    </rPh>
    <rPh sb="16" eb="18">
      <t>テキセツ</t>
    </rPh>
    <rPh sb="19" eb="21">
      <t>ダイドコロ</t>
    </rPh>
    <rPh sb="22" eb="24">
      <t>シュウノウ</t>
    </rPh>
    <rPh sb="24" eb="26">
      <t>セツビ</t>
    </rPh>
    <rPh sb="26" eb="27">
      <t>マタ</t>
    </rPh>
    <rPh sb="28" eb="30">
      <t>ヨクシツ</t>
    </rPh>
    <rPh sb="30" eb="31">
      <t>モ</t>
    </rPh>
    <rPh sb="38" eb="39">
      <t>シツ</t>
    </rPh>
    <rPh sb="42" eb="43">
      <t>ソナ</t>
    </rPh>
    <rPh sb="51" eb="52">
      <t>カク</t>
    </rPh>
    <rPh sb="52" eb="54">
      <t>ジュウキョ</t>
    </rPh>
    <rPh sb="54" eb="56">
      <t>ブブン</t>
    </rPh>
    <rPh sb="57" eb="58">
      <t>ソナ</t>
    </rPh>
    <rPh sb="60" eb="62">
      <t>バアイ</t>
    </rPh>
    <rPh sb="63" eb="65">
      <t>ドウトウ</t>
    </rPh>
    <rPh sb="65" eb="67">
      <t>イジョウ</t>
    </rPh>
    <rPh sb="68" eb="70">
      <t>キョジュウ</t>
    </rPh>
    <rPh sb="70" eb="72">
      <t>カンキョウ</t>
    </rPh>
    <rPh sb="73" eb="75">
      <t>カクホ</t>
    </rPh>
    <rPh sb="78" eb="80">
      <t>バアイ</t>
    </rPh>
    <phoneticPr fontId="2"/>
  </si>
  <si>
    <t>共用部分に、右記設備等を設置する</t>
    <rPh sb="0" eb="2">
      <t>キョウヨウ</t>
    </rPh>
    <rPh sb="2" eb="4">
      <t>ブブン</t>
    </rPh>
    <rPh sb="6" eb="8">
      <t>ウキ</t>
    </rPh>
    <rPh sb="8" eb="10">
      <t>セツビ</t>
    </rPh>
    <rPh sb="10" eb="11">
      <t>トウ</t>
    </rPh>
    <rPh sb="12" eb="14">
      <t>セッチ</t>
    </rPh>
    <phoneticPr fontId="2"/>
  </si>
  <si>
    <t>収納設備</t>
    <rPh sb="0" eb="2">
      <t>シュウノウ</t>
    </rPh>
    <rPh sb="2" eb="4">
      <t>セツビ</t>
    </rPh>
    <phoneticPr fontId="2"/>
  </si>
  <si>
    <t>浴室</t>
    <rPh sb="0" eb="2">
      <t>ヨクシツ</t>
    </rPh>
    <phoneticPr fontId="2"/>
  </si>
  <si>
    <t>シャワー室</t>
    <rPh sb="4" eb="5">
      <t>シツ</t>
    </rPh>
    <phoneticPr fontId="2"/>
  </si>
  <si>
    <t xml:space="preserve"> 賃貸住宅供給促進計画による緩和された床面積基準適用（地域：　　　　　面積基準：　　  ㎡）</t>
    <rPh sb="1" eb="3">
      <t>チンタイ</t>
    </rPh>
    <rPh sb="7" eb="9">
      <t>ソクシン</t>
    </rPh>
    <phoneticPr fontId="2"/>
  </si>
  <si>
    <r>
      <t>対象住戸工事内容説明書</t>
    </r>
    <r>
      <rPr>
        <sz val="10"/>
        <rFont val="HG丸ｺﾞｼｯｸM-PRO"/>
        <family val="3"/>
        <charset val="128"/>
      </rPr>
      <t>【共同居住型以外】</t>
    </r>
    <rPh sb="17" eb="19">
      <t>イガイ</t>
    </rPh>
    <phoneticPr fontId="2"/>
  </si>
  <si>
    <t>住戸の床面積
(異なる基準が定められている場合は、右欄の表記に関わらずその基準に準ずる）</t>
    <phoneticPr fontId="2"/>
  </si>
  <si>
    <t>補助対象工事（住戸）</t>
    <rPh sb="0" eb="2">
      <t>ホジョ</t>
    </rPh>
    <rPh sb="2" eb="4">
      <t>タイショウ</t>
    </rPh>
    <rPh sb="4" eb="6">
      <t>コウジ</t>
    </rPh>
    <rPh sb="7" eb="9">
      <t>ジュウコ</t>
    </rPh>
    <phoneticPr fontId="2"/>
  </si>
  <si>
    <t>部屋番号</t>
    <rPh sb="0" eb="2">
      <t>ヘヤ</t>
    </rPh>
    <rPh sb="2" eb="4">
      <t>バンゴウ</t>
    </rPh>
    <phoneticPr fontId="2"/>
  </si>
  <si>
    <t>付帯設備</t>
    <rPh sb="0" eb="2">
      <t>フタイ</t>
    </rPh>
    <rPh sb="2" eb="4">
      <t>セツビ</t>
    </rPh>
    <phoneticPr fontId="2"/>
  </si>
  <si>
    <t>改修前</t>
    <rPh sb="0" eb="3">
      <t>カイシュウマエ</t>
    </rPh>
    <phoneticPr fontId="2"/>
  </si>
  <si>
    <t>改修後</t>
    <rPh sb="0" eb="3">
      <t>カイシュウゴ</t>
    </rPh>
    <phoneticPr fontId="2"/>
  </si>
  <si>
    <t>空室</t>
    <rPh sb="0" eb="2">
      <t>クウシツ</t>
    </rPh>
    <phoneticPr fontId="2"/>
  </si>
  <si>
    <t>改修時まで退去</t>
    <rPh sb="0" eb="3">
      <t>カイシュウジ</t>
    </rPh>
    <rPh sb="5" eb="7">
      <t>タイキョ</t>
    </rPh>
    <phoneticPr fontId="2"/>
  </si>
  <si>
    <t>対象者が入居済み</t>
    <rPh sb="0" eb="3">
      <t>タイショウシャ</t>
    </rPh>
    <rPh sb="4" eb="6">
      <t>ニュウキョ</t>
    </rPh>
    <rPh sb="6" eb="7">
      <t>ス</t>
    </rPh>
    <phoneticPr fontId="2"/>
  </si>
  <si>
    <t>既入居</t>
    <rPh sb="0" eb="1">
      <t>キ</t>
    </rPh>
    <rPh sb="1" eb="3">
      <t>ニュウキョ</t>
    </rPh>
    <phoneticPr fontId="2"/>
  </si>
  <si>
    <t>住戸状況</t>
    <rPh sb="0" eb="2">
      <t>ジュウコ</t>
    </rPh>
    <rPh sb="2" eb="4">
      <t>ジョウキョウ</t>
    </rPh>
    <phoneticPr fontId="2"/>
  </si>
  <si>
    <t>※既入居住戸</t>
    <rPh sb="1" eb="2">
      <t>キ</t>
    </rPh>
    <rPh sb="2" eb="4">
      <t>ニュウキョ</t>
    </rPh>
    <rPh sb="4" eb="6">
      <t>ジュウコ</t>
    </rPh>
    <phoneticPr fontId="2"/>
  </si>
  <si>
    <t>（　　号室）</t>
    <rPh sb="3" eb="5">
      <t>ゴウシツ</t>
    </rPh>
    <phoneticPr fontId="2"/>
  </si>
  <si>
    <t>台所</t>
    <rPh sb="0" eb="2">
      <t>ダイドコロ</t>
    </rPh>
    <phoneticPr fontId="2"/>
  </si>
  <si>
    <t>収納設備</t>
    <rPh sb="0" eb="2">
      <t>シュウノウ</t>
    </rPh>
    <rPh sb="2" eb="4">
      <t>セツビ</t>
    </rPh>
    <phoneticPr fontId="2"/>
  </si>
  <si>
    <t>便所</t>
    <rPh sb="0" eb="2">
      <t>ベンジョ</t>
    </rPh>
    <phoneticPr fontId="2"/>
  </si>
  <si>
    <t>浴室</t>
    <rPh sb="0" eb="2">
      <t>ヨクシツ</t>
    </rPh>
    <phoneticPr fontId="2"/>
  </si>
  <si>
    <t>シャワー室</t>
    <rPh sb="4" eb="5">
      <t>シツ</t>
    </rPh>
    <phoneticPr fontId="2"/>
  </si>
  <si>
    <t>号室</t>
    <rPh sb="0" eb="2">
      <t>ゴウシツ</t>
    </rPh>
    <phoneticPr fontId="2"/>
  </si>
  <si>
    <t>居住支援協議会等が必要と認める改修工事</t>
    <rPh sb="0" eb="2">
      <t>キョジュウ</t>
    </rPh>
    <rPh sb="2" eb="4">
      <t>シエン</t>
    </rPh>
    <rPh sb="4" eb="7">
      <t>キョウギカイ</t>
    </rPh>
    <rPh sb="7" eb="8">
      <t>トウ</t>
    </rPh>
    <rPh sb="9" eb="11">
      <t>ヒツヨウ</t>
    </rPh>
    <rPh sb="12" eb="13">
      <t>ミト</t>
    </rPh>
    <rPh sb="15" eb="17">
      <t>カイシュウ</t>
    </rPh>
    <rPh sb="17" eb="19">
      <t>コウジ</t>
    </rPh>
    <phoneticPr fontId="2"/>
  </si>
  <si>
    <t>必ず事前審査(電子ファイルを交付事務局に送り内容を調整する)を済ませてから、このExcelと</t>
    <rPh sb="4" eb="6">
      <t>シンサ</t>
    </rPh>
    <rPh sb="14" eb="16">
      <t>コウフ</t>
    </rPh>
    <phoneticPr fontId="2"/>
  </si>
  <si>
    <t>　※様式のPDFは正式な提出時のみで結構です。</t>
    <rPh sb="2" eb="4">
      <t>ヨウシキ</t>
    </rPh>
    <rPh sb="9" eb="11">
      <t>セイシキ</t>
    </rPh>
    <rPh sb="12" eb="15">
      <t>テイシュツジ</t>
    </rPh>
    <rPh sb="18" eb="20">
      <t>ケッコウ</t>
    </rPh>
    <phoneticPr fontId="2"/>
  </si>
  <si>
    <t>・PDF化したとき文字が切れないように、最後にご確認ください。</t>
    <rPh sb="4" eb="5">
      <t>カ</t>
    </rPh>
    <rPh sb="9" eb="11">
      <t>モジ</t>
    </rPh>
    <rPh sb="12" eb="13">
      <t>キ</t>
    </rPh>
    <rPh sb="20" eb="22">
      <t>サイゴ</t>
    </rPh>
    <rPh sb="24" eb="26">
      <t>カクニン</t>
    </rPh>
    <phoneticPr fontId="2"/>
  </si>
  <si>
    <t>上記事業要件に合致しておりますので、記名の上、確認書を提出します。尚、上記事業要件に万が一違反した場合</t>
    <rPh sb="0" eb="2">
      <t>ジョウキ</t>
    </rPh>
    <rPh sb="2" eb="4">
      <t>ジギョウ</t>
    </rPh>
    <rPh sb="4" eb="6">
      <t>ヨウケン</t>
    </rPh>
    <rPh sb="7" eb="9">
      <t>ガッチ</t>
    </rPh>
    <rPh sb="18" eb="20">
      <t>キメイ</t>
    </rPh>
    <rPh sb="21" eb="22">
      <t>ウエ</t>
    </rPh>
    <rPh sb="23" eb="25">
      <t>カクニン</t>
    </rPh>
    <rPh sb="25" eb="26">
      <t>ショ</t>
    </rPh>
    <rPh sb="27" eb="29">
      <t>テイシュツ</t>
    </rPh>
    <rPh sb="33" eb="34">
      <t>ナオ</t>
    </rPh>
    <rPh sb="35" eb="37">
      <t>ジョウキ</t>
    </rPh>
    <rPh sb="37" eb="39">
      <t>ジギョウ</t>
    </rPh>
    <rPh sb="39" eb="41">
      <t>ヨウケン</t>
    </rPh>
    <rPh sb="42" eb="43">
      <t>マン</t>
    </rPh>
    <rPh sb="44" eb="45">
      <t>イチ</t>
    </rPh>
    <rPh sb="45" eb="47">
      <t>イハン</t>
    </rPh>
    <rPh sb="49" eb="51">
      <t>バアイ</t>
    </rPh>
    <phoneticPr fontId="2"/>
  </si>
  <si>
    <t>は、補助金を返還します。</t>
    <rPh sb="2" eb="5">
      <t>ホジョキン</t>
    </rPh>
    <rPh sb="6" eb="8">
      <t>ヘンカン</t>
    </rPh>
    <phoneticPr fontId="2"/>
  </si>
  <si>
    <t>※法人の場合は法人名・代表者役職・代表者氏名、個人の場合は氏名のみを記入します。
　</t>
    <rPh sb="7" eb="9">
      <t>ホウジン</t>
    </rPh>
    <rPh sb="9" eb="10">
      <t>メイ</t>
    </rPh>
    <rPh sb="11" eb="13">
      <t>ダイヒョウ</t>
    </rPh>
    <rPh sb="13" eb="14">
      <t>モノ</t>
    </rPh>
    <rPh sb="14" eb="16">
      <t>ヤクショク</t>
    </rPh>
    <rPh sb="17" eb="20">
      <t>ダイヒョウシャ</t>
    </rPh>
    <rPh sb="20" eb="22">
      <t>シメイ</t>
    </rPh>
    <rPh sb="34" eb="36">
      <t>キニュウ</t>
    </rPh>
    <phoneticPr fontId="2"/>
  </si>
  <si>
    <t>法人の場合は法人名・代表者役職・代表者氏名、個人の場合は氏名のみを記入します。</t>
  </si>
  <si>
    <t>PDF化した様式を他の提出書類と共に、一括して電子メールで送付してください。</t>
    <rPh sb="3" eb="4">
      <t>カ</t>
    </rPh>
    <rPh sb="6" eb="8">
      <t>ヨウシキ</t>
    </rPh>
    <rPh sb="9" eb="10">
      <t>ホカ</t>
    </rPh>
    <rPh sb="11" eb="13">
      <t>テイシュツ</t>
    </rPh>
    <rPh sb="13" eb="15">
      <t>ショルイ</t>
    </rPh>
    <rPh sb="16" eb="17">
      <t>トモ</t>
    </rPh>
    <rPh sb="19" eb="21">
      <t>イッカツ</t>
    </rPh>
    <rPh sb="23" eb="25">
      <t>デンシ</t>
    </rPh>
    <rPh sb="29" eb="31">
      <t>ソウフ</t>
    </rPh>
    <phoneticPr fontId="2"/>
  </si>
  <si>
    <t>完了実績報告書</t>
    <rPh sb="0" eb="4">
      <t>カンリョウジッセキ</t>
    </rPh>
    <rPh sb="4" eb="7">
      <t>ホウコクショ</t>
    </rPh>
    <phoneticPr fontId="14"/>
  </si>
  <si>
    <t>精算額の算出総括表</t>
    <rPh sb="0" eb="3">
      <t>セイサンガク</t>
    </rPh>
    <rPh sb="4" eb="6">
      <t>サンシュツ</t>
    </rPh>
    <rPh sb="6" eb="8">
      <t>ソウカツ</t>
    </rPh>
    <rPh sb="8" eb="9">
      <t>ヒョウ</t>
    </rPh>
    <phoneticPr fontId="2"/>
  </si>
  <si>
    <t>請求書</t>
    <rPh sb="0" eb="3">
      <t>セイキュウショ</t>
    </rPh>
    <phoneticPr fontId="14"/>
  </si>
  <si>
    <t>事業費総括表</t>
    <rPh sb="0" eb="3">
      <t>ジギョウヒ</t>
    </rPh>
    <rPh sb="3" eb="5">
      <t>ソウカツ</t>
    </rPh>
    <rPh sb="5" eb="6">
      <t>ヒョウ</t>
    </rPh>
    <phoneticPr fontId="2"/>
  </si>
  <si>
    <t>・「提出リスト」シートB2セルに申請者名（法人名または個人名）を記入してください。</t>
    <phoneticPr fontId="2"/>
  </si>
  <si>
    <t>（申請者名）</t>
    <rPh sb="1" eb="5">
      <t>シンセイシャメイ</t>
    </rPh>
    <phoneticPr fontId="14"/>
  </si>
  <si>
    <t>(申請者名)</t>
    <rPh sb="1" eb="5">
      <t>シンセイシャメイ</t>
    </rPh>
    <phoneticPr fontId="14"/>
  </si>
  <si>
    <t>（申請者名）</t>
    <rPh sb="1" eb="5">
      <t>シンセイシャメイ</t>
    </rPh>
    <phoneticPr fontId="2"/>
  </si>
  <si>
    <t>（申請者名）</t>
    <rPh sb="1" eb="5">
      <t>シンセイシャメイ</t>
    </rPh>
    <phoneticPr fontId="2"/>
  </si>
  <si>
    <t>（申請者名）</t>
    <rPh sb="1" eb="5">
      <t>シンセイシャメイ</t>
    </rPh>
    <phoneticPr fontId="2"/>
  </si>
  <si>
    <t>（申請者名）</t>
    <rPh sb="1" eb="5">
      <t>シンセイシャメイ</t>
    </rPh>
    <phoneticPr fontId="2"/>
  </si>
  <si>
    <t>添付１</t>
    <phoneticPr fontId="2"/>
  </si>
  <si>
    <t>交付申請時より変更がある場合に提出　　　　　完了申請日より３か月以内のもの</t>
    <rPh sb="0" eb="2">
      <t>コウフ</t>
    </rPh>
    <rPh sb="2" eb="5">
      <t>シンセイジ</t>
    </rPh>
    <rPh sb="7" eb="9">
      <t>ヘンコウ</t>
    </rPh>
    <rPh sb="12" eb="14">
      <t>バアイ</t>
    </rPh>
    <rPh sb="15" eb="17">
      <t>テイシュツ</t>
    </rPh>
    <rPh sb="22" eb="24">
      <t>カンリョウ</t>
    </rPh>
    <rPh sb="24" eb="26">
      <t>シンセイ</t>
    </rPh>
    <rPh sb="26" eb="27">
      <t>ビ</t>
    </rPh>
    <rPh sb="31" eb="32">
      <t>ゲツ</t>
    </rPh>
    <rPh sb="32" eb="34">
      <t>イナイ</t>
    </rPh>
    <phoneticPr fontId="2"/>
  </si>
  <si>
    <t>添付２</t>
  </si>
  <si>
    <t>交付申請時より変更がある場合に提出　　　　　</t>
    <rPh sb="0" eb="2">
      <t>コウフ</t>
    </rPh>
    <rPh sb="2" eb="5">
      <t>シンセイジ</t>
    </rPh>
    <rPh sb="7" eb="9">
      <t>ヘンコウ</t>
    </rPh>
    <rPh sb="12" eb="14">
      <t>バアイ</t>
    </rPh>
    <rPh sb="15" eb="17">
      <t>テイシュツ</t>
    </rPh>
    <phoneticPr fontId="2"/>
  </si>
  <si>
    <t>添付３</t>
  </si>
  <si>
    <t>建築士による工事監理報告書の写し</t>
    <rPh sb="0" eb="3">
      <t>ケンチクシ</t>
    </rPh>
    <rPh sb="6" eb="8">
      <t>コウジ</t>
    </rPh>
    <rPh sb="8" eb="10">
      <t>カンリ</t>
    </rPh>
    <rPh sb="10" eb="13">
      <t>ホウコクショ</t>
    </rPh>
    <rPh sb="14" eb="15">
      <t>ウツ</t>
    </rPh>
    <phoneticPr fontId="2"/>
  </si>
  <si>
    <t>工事監理報告が必要となる場合に提出</t>
    <rPh sb="15" eb="17">
      <t>テイシュツ</t>
    </rPh>
    <phoneticPr fontId="2"/>
  </si>
  <si>
    <t>添付４</t>
  </si>
  <si>
    <t>検査済証の写し</t>
    <rPh sb="0" eb="2">
      <t>ケンサ</t>
    </rPh>
    <rPh sb="2" eb="3">
      <t>ズ</t>
    </rPh>
    <rPh sb="3" eb="4">
      <t>ショウ</t>
    </rPh>
    <rPh sb="5" eb="6">
      <t>ウツ</t>
    </rPh>
    <phoneticPr fontId="2"/>
  </si>
  <si>
    <t>確認申請が必要な申請の場合に提出</t>
    <rPh sb="0" eb="2">
      <t>カクニン</t>
    </rPh>
    <rPh sb="2" eb="4">
      <t>シンセイ</t>
    </rPh>
    <rPh sb="5" eb="7">
      <t>ヒツヨウ</t>
    </rPh>
    <rPh sb="8" eb="10">
      <t>シンセイ</t>
    </rPh>
    <rPh sb="14" eb="16">
      <t>テイシュツ</t>
    </rPh>
    <phoneticPr fontId="2"/>
  </si>
  <si>
    <t>添付５</t>
  </si>
  <si>
    <t>立面図、断面図は、他図面において改修工事範囲が確認できるものについては不要</t>
    <rPh sb="0" eb="3">
      <t>リツメンズ</t>
    </rPh>
    <rPh sb="4" eb="7">
      <t>ダンメンズ</t>
    </rPh>
    <rPh sb="9" eb="10">
      <t>ホカ</t>
    </rPh>
    <rPh sb="10" eb="12">
      <t>ズメン</t>
    </rPh>
    <rPh sb="16" eb="18">
      <t>カイシュウ</t>
    </rPh>
    <rPh sb="18" eb="20">
      <t>コウジ</t>
    </rPh>
    <rPh sb="20" eb="22">
      <t>ハンイ</t>
    </rPh>
    <rPh sb="23" eb="25">
      <t>カクニン</t>
    </rPh>
    <rPh sb="35" eb="37">
      <t>フヨウ</t>
    </rPh>
    <phoneticPr fontId="2"/>
  </si>
  <si>
    <t>添付６</t>
  </si>
  <si>
    <t>改修後の建物の住戸タイプごと及び共用部分の平面詳細図</t>
    <rPh sb="0" eb="2">
      <t>カイシュウ</t>
    </rPh>
    <rPh sb="2" eb="3">
      <t>ゴ</t>
    </rPh>
    <rPh sb="4" eb="6">
      <t>タテモノ</t>
    </rPh>
    <rPh sb="7" eb="9">
      <t>ジュウコ</t>
    </rPh>
    <rPh sb="14" eb="15">
      <t>オヨ</t>
    </rPh>
    <rPh sb="16" eb="18">
      <t>キョウヨウ</t>
    </rPh>
    <rPh sb="18" eb="20">
      <t>ブブン</t>
    </rPh>
    <rPh sb="21" eb="23">
      <t>ヘイメン</t>
    </rPh>
    <rPh sb="23" eb="26">
      <t>ショウサイズ</t>
    </rPh>
    <phoneticPr fontId="2"/>
  </si>
  <si>
    <t>平面図で工事内容が確認できる場合不要</t>
    <rPh sb="0" eb="3">
      <t>ヘイメンズ</t>
    </rPh>
    <rPh sb="4" eb="6">
      <t>コウジ</t>
    </rPh>
    <rPh sb="6" eb="8">
      <t>ナイヨウ</t>
    </rPh>
    <rPh sb="9" eb="11">
      <t>カクニン</t>
    </rPh>
    <rPh sb="14" eb="16">
      <t>バアイ</t>
    </rPh>
    <rPh sb="16" eb="18">
      <t>フヨウ</t>
    </rPh>
    <phoneticPr fontId="2"/>
  </si>
  <si>
    <t>事業費の総額が確認できる請負契約書の写し</t>
    <rPh sb="0" eb="3">
      <t>ジギョウヒ</t>
    </rPh>
    <rPh sb="4" eb="6">
      <t>ソウガク</t>
    </rPh>
    <rPh sb="7" eb="9">
      <t>カクニン</t>
    </rPh>
    <rPh sb="12" eb="14">
      <t>ウケオイ</t>
    </rPh>
    <rPh sb="14" eb="17">
      <t>ケイヤクショ</t>
    </rPh>
    <rPh sb="18" eb="19">
      <t>ウツ</t>
    </rPh>
    <phoneticPr fontId="2"/>
  </si>
  <si>
    <t>工事費精算内訳が記載された精算書等、補助対象事業費が確認できる書類</t>
    <rPh sb="0" eb="3">
      <t>コウジヒ</t>
    </rPh>
    <rPh sb="3" eb="5">
      <t>セイサン</t>
    </rPh>
    <rPh sb="5" eb="7">
      <t>ウチワケ</t>
    </rPh>
    <rPh sb="8" eb="10">
      <t>キサイ</t>
    </rPh>
    <rPh sb="13" eb="15">
      <t>セイサン</t>
    </rPh>
    <rPh sb="15" eb="16">
      <t>ショ</t>
    </rPh>
    <rPh sb="16" eb="17">
      <t>トウ</t>
    </rPh>
    <rPh sb="18" eb="20">
      <t>ホジョ</t>
    </rPh>
    <rPh sb="20" eb="22">
      <t>タイショウ</t>
    </rPh>
    <rPh sb="22" eb="24">
      <t>ジギョウ</t>
    </rPh>
    <rPh sb="24" eb="25">
      <t>ヒ</t>
    </rPh>
    <rPh sb="26" eb="28">
      <t>カクニン</t>
    </rPh>
    <rPh sb="31" eb="33">
      <t>ショルイ</t>
    </rPh>
    <phoneticPr fontId="2"/>
  </si>
  <si>
    <t>交付時より変更がない場合不要</t>
    <rPh sb="0" eb="2">
      <t>コウフ</t>
    </rPh>
    <rPh sb="2" eb="3">
      <t>ジ</t>
    </rPh>
    <rPh sb="5" eb="7">
      <t>ヘンコウ</t>
    </rPh>
    <rPh sb="10" eb="12">
      <t>バアイ</t>
    </rPh>
    <rPh sb="12" eb="14">
      <t>フヨウ</t>
    </rPh>
    <phoneticPr fontId="2"/>
  </si>
  <si>
    <t>添付９</t>
  </si>
  <si>
    <t>請求書、領収書、送金伝票（入出金を確認できるもの）の写し</t>
    <rPh sb="0" eb="3">
      <t>セイキュウショ</t>
    </rPh>
    <rPh sb="4" eb="7">
      <t>リョウシュウショ</t>
    </rPh>
    <rPh sb="8" eb="10">
      <t>ソウキン</t>
    </rPh>
    <rPh sb="10" eb="12">
      <t>デンピョウ</t>
    </rPh>
    <rPh sb="13" eb="14">
      <t>ニュウ</t>
    </rPh>
    <rPh sb="14" eb="15">
      <t>シュツ</t>
    </rPh>
    <rPh sb="15" eb="16">
      <t>キン</t>
    </rPh>
    <rPh sb="17" eb="19">
      <t>カクニン</t>
    </rPh>
    <phoneticPr fontId="2"/>
  </si>
  <si>
    <t>添付10</t>
    <phoneticPr fontId="2"/>
  </si>
  <si>
    <t>子育て支援施設の適正運用が確認できる書類等</t>
    <rPh sb="8" eb="12">
      <t>テキセイウンヨウ</t>
    </rPh>
    <rPh sb="13" eb="15">
      <t>カクニン</t>
    </rPh>
    <rPh sb="18" eb="20">
      <t>ショルイ</t>
    </rPh>
    <rPh sb="20" eb="21">
      <t>ナド</t>
    </rPh>
    <phoneticPr fontId="2"/>
  </si>
  <si>
    <t>添付11</t>
  </si>
  <si>
    <t>（　地方公共団体名： 　　　　　　　　　　　　　　　　　　　　　　　　　）（●●県●●市まで）</t>
    <rPh sb="2" eb="4">
      <t>チホウ</t>
    </rPh>
    <rPh sb="4" eb="6">
      <t>コウキョウ</t>
    </rPh>
    <rPh sb="6" eb="8">
      <t>ダンタイ</t>
    </rPh>
    <rPh sb="8" eb="9">
      <t>メイ</t>
    </rPh>
    <rPh sb="40" eb="41">
      <t>ケン</t>
    </rPh>
    <rPh sb="43" eb="44">
      <t>シ</t>
    </rPh>
    <phoneticPr fontId="2"/>
  </si>
  <si>
    <t>交付申請時に提出が出来ない場合のみ</t>
    <rPh sb="0" eb="2">
      <t>コウフ</t>
    </rPh>
    <rPh sb="2" eb="5">
      <t>シンセイジ</t>
    </rPh>
    <rPh sb="6" eb="8">
      <t>テイシュツ</t>
    </rPh>
    <rPh sb="9" eb="11">
      <t>デキ</t>
    </rPh>
    <rPh sb="13" eb="15">
      <t>バアイ</t>
    </rPh>
    <phoneticPr fontId="2"/>
  </si>
  <si>
    <t>添付12</t>
  </si>
  <si>
    <t>本様式は、【共同居住型以外】の補助金の申請を行う「完了実績報告」に必要な書類の様式を収めた</t>
    <rPh sb="6" eb="8">
      <t>キョウドウ</t>
    </rPh>
    <rPh sb="8" eb="11">
      <t>キョジュウガタ</t>
    </rPh>
    <rPh sb="11" eb="13">
      <t>イガイ</t>
    </rPh>
    <rPh sb="19" eb="21">
      <t>シンセイ</t>
    </rPh>
    <rPh sb="25" eb="27">
      <t>カンリョウ</t>
    </rPh>
    <rPh sb="27" eb="29">
      <t>ジッセキ</t>
    </rPh>
    <rPh sb="29" eb="31">
      <t>ホウコク</t>
    </rPh>
    <phoneticPr fontId="2"/>
  </si>
  <si>
    <r>
      <t>対象建築物の権利関係を示す資料</t>
    </r>
    <r>
      <rPr>
        <sz val="6"/>
        <rFont val="HG丸ｺﾞｼｯｸM-PRO"/>
        <family val="3"/>
        <charset val="128"/>
      </rPr>
      <t>（登記全部事項証明書・賃貸借契約書の写し等）</t>
    </r>
    <rPh sb="0" eb="2">
      <t>タイショウ</t>
    </rPh>
    <rPh sb="2" eb="5">
      <t>ケンチクブツ</t>
    </rPh>
    <rPh sb="6" eb="8">
      <t>ケンリ</t>
    </rPh>
    <rPh sb="8" eb="10">
      <t>カンケイ</t>
    </rPh>
    <rPh sb="11" eb="12">
      <t>シメ</t>
    </rPh>
    <rPh sb="13" eb="15">
      <t>シリョウ</t>
    </rPh>
    <rPh sb="16" eb="18">
      <t>トウキ</t>
    </rPh>
    <rPh sb="18" eb="20">
      <t>ゼンブ</t>
    </rPh>
    <rPh sb="20" eb="22">
      <t>ジコウ</t>
    </rPh>
    <rPh sb="22" eb="25">
      <t>ショウメイショ</t>
    </rPh>
    <rPh sb="26" eb="29">
      <t>チンタイシャク</t>
    </rPh>
    <rPh sb="29" eb="32">
      <t>ケイヤクショ</t>
    </rPh>
    <rPh sb="33" eb="34">
      <t>ウツ</t>
    </rPh>
    <rPh sb="35" eb="36">
      <t>トウ</t>
    </rPh>
    <phoneticPr fontId="2"/>
  </si>
  <si>
    <r>
      <t>建築士免許証・建築士事務所登録証明書の写し
(</t>
    </r>
    <r>
      <rPr>
        <sz val="6"/>
        <rFont val="HG丸ｺﾞｼｯｸM-PRO"/>
        <family val="3"/>
        <charset val="128"/>
      </rPr>
      <t>要件適合等、工事監理、耐震改修工事等)</t>
    </r>
    <rPh sb="0" eb="3">
      <t>ケンチクシ</t>
    </rPh>
    <rPh sb="3" eb="5">
      <t>メンキョ</t>
    </rPh>
    <rPh sb="5" eb="6">
      <t>ショウ</t>
    </rPh>
    <rPh sb="7" eb="10">
      <t>ケンチクシ</t>
    </rPh>
    <rPh sb="10" eb="12">
      <t>ジム</t>
    </rPh>
    <rPh sb="12" eb="13">
      <t>ショ</t>
    </rPh>
    <rPh sb="13" eb="15">
      <t>トウロク</t>
    </rPh>
    <rPh sb="15" eb="18">
      <t>ショウメイショ</t>
    </rPh>
    <rPh sb="19" eb="20">
      <t>ウツ</t>
    </rPh>
    <rPh sb="23" eb="25">
      <t>ヨウケン</t>
    </rPh>
    <rPh sb="25" eb="27">
      <t>テキゴウ</t>
    </rPh>
    <rPh sb="27" eb="28">
      <t>トウ</t>
    </rPh>
    <rPh sb="29" eb="31">
      <t>コウジ</t>
    </rPh>
    <rPh sb="31" eb="33">
      <t>カンリ</t>
    </rPh>
    <rPh sb="34" eb="36">
      <t>タイシン</t>
    </rPh>
    <rPh sb="36" eb="38">
      <t>カイシュウ</t>
    </rPh>
    <rPh sb="38" eb="40">
      <t>コウジ</t>
    </rPh>
    <rPh sb="40" eb="41">
      <t>トウ</t>
    </rPh>
    <phoneticPr fontId="2"/>
  </si>
  <si>
    <r>
      <t>改修後の建物の設計図書</t>
    </r>
    <r>
      <rPr>
        <sz val="7"/>
        <rFont val="HG丸ｺﾞｼｯｸM-PRO"/>
        <family val="3"/>
        <charset val="128"/>
      </rPr>
      <t>（配置図、各階平面図、立面図、面積表、求積図）</t>
    </r>
    <rPh sb="0" eb="2">
      <t>カイシュウ</t>
    </rPh>
    <rPh sb="2" eb="3">
      <t>ゴ</t>
    </rPh>
    <rPh sb="4" eb="6">
      <t>タテモノ</t>
    </rPh>
    <rPh sb="7" eb="9">
      <t>セッケイ</t>
    </rPh>
    <rPh sb="9" eb="11">
      <t>トショ</t>
    </rPh>
    <rPh sb="12" eb="14">
      <t>ハイチ</t>
    </rPh>
    <rPh sb="14" eb="15">
      <t>ズ</t>
    </rPh>
    <rPh sb="16" eb="18">
      <t>カクカイ</t>
    </rPh>
    <rPh sb="18" eb="21">
      <t>ヘイメンズ</t>
    </rPh>
    <rPh sb="22" eb="25">
      <t>リツメンズ</t>
    </rPh>
    <rPh sb="26" eb="28">
      <t>メンセキ</t>
    </rPh>
    <rPh sb="28" eb="29">
      <t>ヒョウ</t>
    </rPh>
    <rPh sb="30" eb="33">
      <t>キュウセキズ</t>
    </rPh>
    <phoneticPr fontId="2"/>
  </si>
  <si>
    <t>様式6改完住戸ひとり親</t>
    <rPh sb="0" eb="2">
      <t>ヨウシキ</t>
    </rPh>
    <rPh sb="3" eb="4">
      <t>カイ</t>
    </rPh>
    <rPh sb="5" eb="7">
      <t>ジュウコ</t>
    </rPh>
    <rPh sb="10" eb="11">
      <t>オヤ</t>
    </rPh>
    <phoneticPr fontId="2"/>
  </si>
  <si>
    <t>交流スペースを
設置する工事</t>
    <rPh sb="0" eb="2">
      <t>コウリュウ</t>
    </rPh>
    <rPh sb="8" eb="10">
      <t>セッチ</t>
    </rPh>
    <rPh sb="12" eb="14">
      <t>コウジ</t>
    </rPh>
    <phoneticPr fontId="2"/>
  </si>
  <si>
    <t>省エネ改修
工事</t>
    <rPh sb="0" eb="1">
      <t>ショウ</t>
    </rPh>
    <rPh sb="3" eb="5">
      <t>カイシュウ</t>
    </rPh>
    <rPh sb="6" eb="8">
      <t>コウジ</t>
    </rPh>
    <phoneticPr fontId="2"/>
  </si>
  <si>
    <t>【共同居住型以外】住宅への改修工事</t>
    <rPh sb="9" eb="11">
      <t>ジュウタク</t>
    </rPh>
    <rPh sb="13" eb="15">
      <t>カイシュウ</t>
    </rPh>
    <rPh sb="15" eb="17">
      <t>コウジ</t>
    </rPh>
    <phoneticPr fontId="2"/>
  </si>
  <si>
    <t>改修工事に伴う準備費用</t>
    <phoneticPr fontId="2"/>
  </si>
  <si>
    <t>改修工事に伴う準備費用</t>
    <rPh sb="0" eb="2">
      <t>カイシュウ</t>
    </rPh>
    <rPh sb="2" eb="4">
      <t>コウジ</t>
    </rPh>
    <rPh sb="5" eb="6">
      <t>トモナ</t>
    </rPh>
    <rPh sb="7" eb="9">
      <t>ジュンビ</t>
    </rPh>
    <rPh sb="9" eb="11">
      <t>ヒヨウ</t>
    </rPh>
    <phoneticPr fontId="2"/>
  </si>
  <si>
    <t xml:space="preserve"> 子育て支援の併設の有る場合(10､000千円/施設、加算する）　・・・・③</t>
    <phoneticPr fontId="2"/>
  </si>
  <si>
    <t>①＋②＋③</t>
    <phoneticPr fontId="2"/>
  </si>
  <si>
    <t>④</t>
    <phoneticPr fontId="2"/>
  </si>
  <si>
    <r>
      <rPr>
        <b/>
        <sz val="8"/>
        <rFont val="HG丸ｺﾞｼｯｸM-PRO"/>
        <family val="3"/>
        <charset val="128"/>
      </rPr>
      <t>④</t>
    </r>
    <r>
      <rPr>
        <sz val="8"/>
        <rFont val="HG丸ｺﾞｼｯｸM-PRO"/>
        <family val="3"/>
        <charset val="128"/>
      </rPr>
      <t>＋</t>
    </r>
    <r>
      <rPr>
        <b/>
        <sz val="8"/>
        <rFont val="HG丸ｺﾞｼｯｸM-PRO"/>
        <family val="3"/>
        <charset val="128"/>
      </rPr>
      <t>⑤</t>
    </r>
    <phoneticPr fontId="2"/>
  </si>
  <si>
    <r>
      <rPr>
        <b/>
        <sz val="8"/>
        <rFont val="HG丸ｺﾞｼｯｸM-PRO"/>
        <family val="3"/>
        <charset val="128"/>
      </rPr>
      <t>⑥</t>
    </r>
    <r>
      <rPr>
        <sz val="8"/>
        <rFont val="HG丸ｺﾞｼｯｸM-PRO"/>
        <family val="3"/>
        <charset val="128"/>
      </rPr>
      <t>＋</t>
    </r>
    <r>
      <rPr>
        <b/>
        <sz val="8"/>
        <rFont val="HG丸ｺﾞｼｯｸM-PRO"/>
        <family val="3"/>
        <charset val="128"/>
      </rPr>
      <t>⑦</t>
    </r>
    <phoneticPr fontId="2"/>
  </si>
  <si>
    <t>⑦</t>
    <phoneticPr fontId="2"/>
  </si>
  <si>
    <t>（13）</t>
    <phoneticPr fontId="2"/>
  </si>
  <si>
    <t>「居住支援法人が見守り等の居住支援を行う登録住宅として運営するために必要な改修工事」</t>
    <rPh sb="1" eb="3">
      <t>キョジュウ</t>
    </rPh>
    <rPh sb="3" eb="5">
      <t>シエン</t>
    </rPh>
    <rPh sb="5" eb="7">
      <t>ホウジン</t>
    </rPh>
    <rPh sb="8" eb="10">
      <t>ミマモ</t>
    </rPh>
    <rPh sb="11" eb="12">
      <t>トウ</t>
    </rPh>
    <rPh sb="13" eb="17">
      <t>キョジュウシエン</t>
    </rPh>
    <rPh sb="18" eb="19">
      <t>オコナ</t>
    </rPh>
    <rPh sb="20" eb="24">
      <t>トウロクジュウタク</t>
    </rPh>
    <rPh sb="27" eb="29">
      <t>ウンエイ</t>
    </rPh>
    <rPh sb="34" eb="36">
      <t>ヒツヨウ</t>
    </rPh>
    <rPh sb="37" eb="39">
      <t>カイシュウ</t>
    </rPh>
    <rPh sb="39" eb="41">
      <t>コウジ</t>
    </rPh>
    <phoneticPr fontId="2"/>
  </si>
  <si>
    <t>＜居住支援法人名＞
＜変更箇所・内容＞</t>
    <rPh sb="1" eb="5">
      <t>キョジュウシエン</t>
    </rPh>
    <rPh sb="5" eb="8">
      <t>ホウジンメイ</t>
    </rPh>
    <rPh sb="11" eb="13">
      <t>ヘンコウ</t>
    </rPh>
    <rPh sb="13" eb="15">
      <t>カショ</t>
    </rPh>
    <rPh sb="16" eb="18">
      <t>ナイヨウ</t>
    </rPh>
    <phoneticPr fontId="2"/>
  </si>
  <si>
    <t>＜変更箇所・内容＞</t>
    <phoneticPr fontId="2"/>
  </si>
  <si>
    <t>居住支援法人名</t>
    <rPh sb="0" eb="2">
      <t>キョジュウ</t>
    </rPh>
    <rPh sb="2" eb="4">
      <t>シエン</t>
    </rPh>
    <rPh sb="4" eb="6">
      <t>ホウジン</t>
    </rPh>
    <rPh sb="6" eb="7">
      <t>メイ</t>
    </rPh>
    <phoneticPr fontId="2"/>
  </si>
  <si>
    <t>居住支援の内容</t>
    <rPh sb="0" eb="2">
      <t>キョジュウ</t>
    </rPh>
    <rPh sb="2" eb="4">
      <t>シエン</t>
    </rPh>
    <rPh sb="5" eb="7">
      <t>ナイヨウ</t>
    </rPh>
    <phoneticPr fontId="2"/>
  </si>
  <si>
    <t>耐震改修
工事</t>
    <rPh sb="0" eb="2">
      <t>タイシン</t>
    </rPh>
    <rPh sb="2" eb="4">
      <t>カイシュウ</t>
    </rPh>
    <rPh sb="5" eb="7">
      <t>コウジ</t>
    </rPh>
    <phoneticPr fontId="2"/>
  </si>
  <si>
    <t>車椅子使用者に必要な空間を確保した便所及び浴室等の設置</t>
    <rPh sb="0" eb="6">
      <t>クルマイスシヨウシャ</t>
    </rPh>
    <rPh sb="7" eb="9">
      <t>ヒツヨウ</t>
    </rPh>
    <rPh sb="10" eb="12">
      <t>クウカン</t>
    </rPh>
    <rPh sb="13" eb="15">
      <t>カクホ</t>
    </rPh>
    <rPh sb="17" eb="19">
      <t>ベンジョ</t>
    </rPh>
    <rPh sb="19" eb="20">
      <t>オヨ</t>
    </rPh>
    <rPh sb="21" eb="23">
      <t>ヨクシツ</t>
    </rPh>
    <rPh sb="23" eb="24">
      <t>トウ</t>
    </rPh>
    <rPh sb="25" eb="27">
      <t>セッチ</t>
    </rPh>
    <phoneticPr fontId="2"/>
  </si>
  <si>
    <t>対象住戸工事内容説明書【共同居住型以外】</t>
    <rPh sb="0" eb="2">
      <t>タイショウ</t>
    </rPh>
    <rPh sb="2" eb="4">
      <t>ジュウコ</t>
    </rPh>
    <rPh sb="4" eb="6">
      <t>コウジ</t>
    </rPh>
    <rPh sb="6" eb="8">
      <t>ナイヨウ</t>
    </rPh>
    <rPh sb="8" eb="11">
      <t>セツメイショ</t>
    </rPh>
    <rPh sb="12" eb="14">
      <t>キョウドウ</t>
    </rPh>
    <rPh sb="14" eb="16">
      <t>キョジュウ</t>
    </rPh>
    <rPh sb="16" eb="17">
      <t>ガタ</t>
    </rPh>
    <rPh sb="17" eb="19">
      <t>イガイ</t>
    </rPh>
    <phoneticPr fontId="2"/>
  </si>
  <si>
    <t>共用部工事内容説明書　【共同居住型以外】</t>
    <rPh sb="12" eb="14">
      <t>キョウドウ</t>
    </rPh>
    <rPh sb="14" eb="17">
      <t>キョジュウガタ</t>
    </rPh>
    <rPh sb="17" eb="19">
      <t>イガイ</t>
    </rPh>
    <phoneticPr fontId="2"/>
  </si>
  <si>
    <t>子育て支援施設工事内容説明書　【共同居住型以外】</t>
    <rPh sb="0" eb="2">
      <t>コソダ</t>
    </rPh>
    <rPh sb="3" eb="7">
      <t>シエンシセツ</t>
    </rPh>
    <rPh sb="16" eb="18">
      <t>キョウドウ</t>
    </rPh>
    <rPh sb="18" eb="21">
      <t>キョジュウガタ</t>
    </rPh>
    <rPh sb="21" eb="23">
      <t>イガイ</t>
    </rPh>
    <phoneticPr fontId="2"/>
  </si>
  <si>
    <t>＜共同居住型住宅以外の場合にご記入ください＞</t>
    <rPh sb="1" eb="3">
      <t>キョウドウ</t>
    </rPh>
    <rPh sb="3" eb="6">
      <t>キョジュウガタ</t>
    </rPh>
    <rPh sb="6" eb="8">
      <t>ジュウタク</t>
    </rPh>
    <rPh sb="8" eb="10">
      <t>イガイ</t>
    </rPh>
    <rPh sb="11" eb="13">
      <t>バアイ</t>
    </rPh>
    <rPh sb="15" eb="17">
      <t>キニュウ</t>
    </rPh>
    <phoneticPr fontId="2"/>
  </si>
  <si>
    <t>＜共同居住型以外で子育て支援施設の工事がある場合にご記入ください＞</t>
    <rPh sb="1" eb="3">
      <t>キョウドウ</t>
    </rPh>
    <rPh sb="3" eb="6">
      <t>キョジュウガタ</t>
    </rPh>
    <rPh sb="6" eb="8">
      <t>イガイ</t>
    </rPh>
    <rPh sb="9" eb="11">
      <t>コソダ</t>
    </rPh>
    <rPh sb="12" eb="16">
      <t>シエンシセツ</t>
    </rPh>
    <rPh sb="17" eb="19">
      <t>コウジ</t>
    </rPh>
    <rPh sb="22" eb="24">
      <t>バアイ</t>
    </rPh>
    <rPh sb="26" eb="28">
      <t>キニュウ</t>
    </rPh>
    <phoneticPr fontId="2"/>
  </si>
  <si>
    <t>委任状（事務担当者の変更がある場合）</t>
    <rPh sb="0" eb="3">
      <t>イニンジョウ</t>
    </rPh>
    <rPh sb="4" eb="9">
      <t>ジムタントウシャ</t>
    </rPh>
    <rPh sb="10" eb="12">
      <t>ヘンコウ</t>
    </rPh>
    <rPh sb="15" eb="17">
      <t>バアイ</t>
    </rPh>
    <phoneticPr fontId="2"/>
  </si>
  <si>
    <t>（委任状）</t>
    <rPh sb="1" eb="4">
      <t>イニンジョウ</t>
    </rPh>
    <phoneticPr fontId="2"/>
  </si>
  <si>
    <t>委　　任　　状</t>
    <rPh sb="0" eb="1">
      <t>イ</t>
    </rPh>
    <rPh sb="3" eb="4">
      <t>ニン</t>
    </rPh>
    <rPh sb="6" eb="7">
      <t>ジョウ</t>
    </rPh>
    <phoneticPr fontId="2"/>
  </si>
  <si>
    <t>補助事業の名称</t>
    <rPh sb="0" eb="2">
      <t>ホジョ</t>
    </rPh>
    <rPh sb="2" eb="4">
      <t>ジギョウ</t>
    </rPh>
    <rPh sb="5" eb="7">
      <t>メイショウ</t>
    </rPh>
    <phoneticPr fontId="2"/>
  </si>
  <si>
    <t>スマートウェルネス住宅等推進事業</t>
    <rPh sb="9" eb="11">
      <t>ジュウタク</t>
    </rPh>
    <rPh sb="11" eb="12">
      <t>ナド</t>
    </rPh>
    <rPh sb="12" eb="14">
      <t>スイシン</t>
    </rPh>
    <rPh sb="14" eb="16">
      <t>ジギョウ</t>
    </rPh>
    <phoneticPr fontId="2"/>
  </si>
  <si>
    <t>対 象 事 業 名</t>
    <rPh sb="0" eb="1">
      <t>タイ</t>
    </rPh>
    <rPh sb="2" eb="3">
      <t>ゾウ</t>
    </rPh>
    <rPh sb="4" eb="5">
      <t>コト</t>
    </rPh>
    <rPh sb="6" eb="7">
      <t>ギョウ</t>
    </rPh>
    <rPh sb="8" eb="9">
      <t>メイ</t>
    </rPh>
    <phoneticPr fontId="2"/>
  </si>
  <si>
    <t>記</t>
    <rPh sb="0" eb="1">
      <t>キ</t>
    </rPh>
    <phoneticPr fontId="2"/>
  </si>
  <si>
    <t>事務担当者氏名</t>
    <rPh sb="0" eb="2">
      <t>ジム</t>
    </rPh>
    <rPh sb="2" eb="5">
      <t>タントウシャ</t>
    </rPh>
    <rPh sb="5" eb="6">
      <t>シ</t>
    </rPh>
    <rPh sb="6" eb="7">
      <t>メイ</t>
    </rPh>
    <phoneticPr fontId="2"/>
  </si>
  <si>
    <t>法人名
所属・役職</t>
    <rPh sb="0" eb="2">
      <t>ホウジン</t>
    </rPh>
    <rPh sb="2" eb="3">
      <t>メイ</t>
    </rPh>
    <rPh sb="4" eb="5">
      <t>ジョ</t>
    </rPh>
    <rPh sb="5" eb="6">
      <t>ゾク</t>
    </rPh>
    <rPh sb="7" eb="9">
      <t>ヤクショク</t>
    </rPh>
    <phoneticPr fontId="2"/>
  </si>
  <si>
    <t>事務担当者の任期</t>
    <rPh sb="0" eb="2">
      <t>ジム</t>
    </rPh>
    <rPh sb="2" eb="5">
      <t>タントウシャ</t>
    </rPh>
    <rPh sb="6" eb="8">
      <t>ニンキ</t>
    </rPh>
    <phoneticPr fontId="2"/>
  </si>
  <si>
    <t>補助事業の実施に関する一切の業務が完了し、定期報告窓口に業務を引き継ぐまで。ただし、委任者が後任事務担当者を指名した場合は、この限りではない。</t>
    <rPh sb="0" eb="2">
      <t>ホジョ</t>
    </rPh>
    <rPh sb="2" eb="4">
      <t>ジギョウ</t>
    </rPh>
    <rPh sb="5" eb="7">
      <t>ジッシ</t>
    </rPh>
    <rPh sb="8" eb="9">
      <t>カン</t>
    </rPh>
    <rPh sb="11" eb="13">
      <t>イッサイ</t>
    </rPh>
    <rPh sb="14" eb="16">
      <t>ギョウム</t>
    </rPh>
    <rPh sb="17" eb="19">
      <t>カンリョウ</t>
    </rPh>
    <rPh sb="21" eb="23">
      <t>テイキ</t>
    </rPh>
    <rPh sb="23" eb="25">
      <t>ホウコク</t>
    </rPh>
    <rPh sb="25" eb="27">
      <t>マドグチ</t>
    </rPh>
    <rPh sb="28" eb="30">
      <t>ギョウム</t>
    </rPh>
    <rPh sb="31" eb="32">
      <t>ヒ</t>
    </rPh>
    <rPh sb="33" eb="34">
      <t>ツ</t>
    </rPh>
    <rPh sb="42" eb="45">
      <t>イニンシャ</t>
    </rPh>
    <rPh sb="46" eb="48">
      <t>コウニン</t>
    </rPh>
    <rPh sb="48" eb="50">
      <t>ジム</t>
    </rPh>
    <rPh sb="50" eb="53">
      <t>タントウシャ</t>
    </rPh>
    <rPh sb="54" eb="56">
      <t>シメイ</t>
    </rPh>
    <rPh sb="58" eb="60">
      <t>バアイ</t>
    </rPh>
    <rPh sb="64" eb="65">
      <t>カギ</t>
    </rPh>
    <phoneticPr fontId="2"/>
  </si>
  <si>
    <t>委任者住所</t>
    <rPh sb="0" eb="2">
      <t>イニン</t>
    </rPh>
    <rPh sb="2" eb="3">
      <t>シャ</t>
    </rPh>
    <rPh sb="3" eb="5">
      <t>ジュウショ</t>
    </rPh>
    <phoneticPr fontId="2"/>
  </si>
  <si>
    <t>委任者氏名</t>
    <rPh sb="0" eb="3">
      <t>イニンシャ</t>
    </rPh>
    <rPh sb="3" eb="5">
      <t>シメイ</t>
    </rPh>
    <phoneticPr fontId="2"/>
  </si>
  <si>
    <t>適合確認項目</t>
    <rPh sb="0" eb="2">
      <t>テキゴウ</t>
    </rPh>
    <rPh sb="2" eb="4">
      <t>カクニン</t>
    </rPh>
    <rPh sb="4" eb="6">
      <t>コウモク</t>
    </rPh>
    <phoneticPr fontId="2"/>
  </si>
  <si>
    <t>インスペクション（調査・検査）の報告書に基づいた改修工事（インスペクションを実施した場合）</t>
    <rPh sb="16" eb="19">
      <t>ホウコクショ</t>
    </rPh>
    <rPh sb="20" eb="21">
      <t>モト</t>
    </rPh>
    <rPh sb="24" eb="26">
      <t>カイシュウ</t>
    </rPh>
    <rPh sb="26" eb="28">
      <t>コウジ</t>
    </rPh>
    <rPh sb="38" eb="40">
      <t>ジッシ</t>
    </rPh>
    <rPh sb="42" eb="44">
      <t>バアイ</t>
    </rPh>
    <phoneticPr fontId="2"/>
  </si>
  <si>
    <t>本適合確認書の作成者は改修工事を実施する建物について、当該工事の設計・工事監理ができる建築士資格を有する建築士であり、かつ都道府県知事登録を行っている建築士事務所に所属する建築士に限ります。</t>
    <phoneticPr fontId="2"/>
  </si>
  <si>
    <t>本適合確認書の作成者は改修工事を実施する建物について、当該建物を新築する場合の設計・工事監理ができる建築士資格を有する建築士であり、かつ都道府県知事登録を行っている建築士事務所に所属する建築士に限ります。</t>
    <phoneticPr fontId="2"/>
  </si>
  <si>
    <t>インスペクション等により居住のために補修改修が必要であると指摘を受けた工事</t>
    <rPh sb="8" eb="9">
      <t>トウ</t>
    </rPh>
    <rPh sb="12" eb="14">
      <t>キョジュウ</t>
    </rPh>
    <rPh sb="18" eb="20">
      <t>ホシュウ</t>
    </rPh>
    <rPh sb="20" eb="22">
      <t>カイシュウ</t>
    </rPh>
    <rPh sb="23" eb="25">
      <t>ヒツヨウ</t>
    </rPh>
    <rPh sb="29" eb="31">
      <t>シテキ</t>
    </rPh>
    <rPh sb="32" eb="33">
      <t>ウ</t>
    </rPh>
    <rPh sb="35" eb="37">
      <t>コウジ</t>
    </rPh>
    <phoneticPr fontId="2"/>
  </si>
  <si>
    <t>改修工事前後の写真（外観・内観）</t>
    <rPh sb="0" eb="2">
      <t>カイシュウ</t>
    </rPh>
    <rPh sb="2" eb="4">
      <t>コウジ</t>
    </rPh>
    <rPh sb="4" eb="5">
      <t>マエ</t>
    </rPh>
    <rPh sb="5" eb="6">
      <t>ゴ</t>
    </rPh>
    <rPh sb="7" eb="9">
      <t>シャシン</t>
    </rPh>
    <rPh sb="10" eb="12">
      <t>ガイカン</t>
    </rPh>
    <rPh sb="13" eb="15">
      <t>ナイカン</t>
    </rPh>
    <phoneticPr fontId="2"/>
  </si>
  <si>
    <t>⑤</t>
    <phoneticPr fontId="2"/>
  </si>
  <si>
    <t xml:space="preserve">（銀行コード：　　　）
</t>
    <rPh sb="1" eb="3">
      <t>ギンコウ</t>
    </rPh>
    <phoneticPr fontId="2"/>
  </si>
  <si>
    <t xml:space="preserve">（支店コード：　　　）
</t>
    <rPh sb="1" eb="3">
      <t>シテン</t>
    </rPh>
    <phoneticPr fontId="2"/>
  </si>
  <si>
    <t>改修工事前後の写真（外観・内観）</t>
    <rPh sb="0" eb="2">
      <t>カイシュウ</t>
    </rPh>
    <rPh sb="2" eb="4">
      <t>コウジ</t>
    </rPh>
    <rPh sb="4" eb="5">
      <t>マエ</t>
    </rPh>
    <rPh sb="5" eb="6">
      <t>アト</t>
    </rPh>
    <rPh sb="7" eb="9">
      <t>シャシン</t>
    </rPh>
    <rPh sb="10" eb="12">
      <t>ガイカン</t>
    </rPh>
    <rPh sb="13" eb="15">
      <t>ナイカン</t>
    </rPh>
    <phoneticPr fontId="2"/>
  </si>
  <si>
    <t>様式1完</t>
    <rPh sb="0" eb="2">
      <t>ヨウシキ</t>
    </rPh>
    <rPh sb="3" eb="4">
      <t>カン</t>
    </rPh>
    <phoneticPr fontId="2"/>
  </si>
  <si>
    <t>様式2完</t>
    <rPh sb="0" eb="2">
      <t>ヨウシキ</t>
    </rPh>
    <phoneticPr fontId="2"/>
  </si>
  <si>
    <t>様式3完</t>
    <rPh sb="0" eb="2">
      <t>ヨウシキ</t>
    </rPh>
    <phoneticPr fontId="2"/>
  </si>
  <si>
    <t>様式４完</t>
    <rPh sb="0" eb="2">
      <t>ヨウシキ</t>
    </rPh>
    <rPh sb="3" eb="4">
      <t>カン</t>
    </rPh>
    <phoneticPr fontId="2"/>
  </si>
  <si>
    <t>様式５完</t>
    <rPh sb="0" eb="2">
      <t>ヨウシキ</t>
    </rPh>
    <phoneticPr fontId="2"/>
  </si>
  <si>
    <t>様式6完住戸一般</t>
    <rPh sb="0" eb="2">
      <t>ヨウシキ</t>
    </rPh>
    <rPh sb="4" eb="6">
      <t>ジュウコ</t>
    </rPh>
    <rPh sb="6" eb="8">
      <t>イッパン</t>
    </rPh>
    <phoneticPr fontId="2"/>
  </si>
  <si>
    <t>様式6完共用</t>
    <rPh sb="0" eb="2">
      <t>ヨウシキ</t>
    </rPh>
    <rPh sb="4" eb="6">
      <t>キョウヨウ</t>
    </rPh>
    <phoneticPr fontId="2"/>
  </si>
  <si>
    <t>様式6完子育</t>
    <rPh sb="0" eb="2">
      <t>ヨウシキ</t>
    </rPh>
    <rPh sb="4" eb="6">
      <t>コソダ</t>
    </rPh>
    <phoneticPr fontId="2"/>
  </si>
  <si>
    <t xml:space="preserve">  8.チャイルドフェンス等の設置</t>
    <rPh sb="13" eb="14">
      <t>トウ</t>
    </rPh>
    <rPh sb="15" eb="17">
      <t>セッチ</t>
    </rPh>
    <phoneticPr fontId="2"/>
  </si>
  <si>
    <t xml:space="preserve">  9.シャッター付コンセント等の設置</t>
    <rPh sb="9" eb="10">
      <t>ツキ</t>
    </rPh>
    <rPh sb="15" eb="16">
      <t>ナド</t>
    </rPh>
    <rPh sb="17" eb="19">
      <t>セッチ</t>
    </rPh>
    <phoneticPr fontId="2"/>
  </si>
  <si>
    <t xml:space="preserve"> 10.火傷防止用カバー付き水栓、ｻｰﾓｽﾀｯﾄ式水栓の設置</t>
    <rPh sb="4" eb="6">
      <t>ヤケド</t>
    </rPh>
    <rPh sb="6" eb="8">
      <t>ボウシ</t>
    </rPh>
    <rPh sb="8" eb="9">
      <t>ヨウ</t>
    </rPh>
    <rPh sb="12" eb="13">
      <t>ツキ</t>
    </rPh>
    <rPh sb="14" eb="16">
      <t>スイセン</t>
    </rPh>
    <rPh sb="24" eb="25">
      <t>シキ</t>
    </rPh>
    <rPh sb="25" eb="27">
      <t>スイセン</t>
    </rPh>
    <rPh sb="28" eb="30">
      <t>セッチ</t>
    </rPh>
    <phoneticPr fontId="2"/>
  </si>
  <si>
    <t>11.ﾁｬｲﾙﾄﾞﾛｯｸや立消え安全装置が付いた調理器の設置</t>
    <rPh sb="13" eb="15">
      <t>タチギ</t>
    </rPh>
    <rPh sb="16" eb="18">
      <t>アンゼン</t>
    </rPh>
    <rPh sb="18" eb="20">
      <t>ソウチ</t>
    </rPh>
    <rPh sb="21" eb="22">
      <t>ツ</t>
    </rPh>
    <rPh sb="24" eb="27">
      <t>チョウリキ</t>
    </rPh>
    <rPh sb="28" eb="30">
      <t>セッチ</t>
    </rPh>
    <phoneticPr fontId="2"/>
  </si>
  <si>
    <t>12.台所の対面化や大型化に係る工事</t>
    <rPh sb="3" eb="5">
      <t>ダイドコロ</t>
    </rPh>
    <rPh sb="6" eb="8">
      <t>タイメン</t>
    </rPh>
    <rPh sb="8" eb="9">
      <t>カ</t>
    </rPh>
    <rPh sb="10" eb="13">
      <t>オオガタカ</t>
    </rPh>
    <rPh sb="14" eb="15">
      <t>カカ</t>
    </rPh>
    <rPh sb="16" eb="18">
      <t>コウジ</t>
    </rPh>
    <phoneticPr fontId="2"/>
  </si>
  <si>
    <t>13.子育てしやすい間取りへの改修</t>
    <rPh sb="3" eb="5">
      <t>コソダ</t>
    </rPh>
    <rPh sb="10" eb="12">
      <t>マド</t>
    </rPh>
    <rPh sb="15" eb="17">
      <t>カイシュウ</t>
    </rPh>
    <phoneticPr fontId="2"/>
  </si>
  <si>
    <t>14.二重ﾛｯｸ、ｵｰﾄﾛｯｸ等の防犯性の高い玄関ドアの設置</t>
    <rPh sb="3" eb="5">
      <t>ニジュウ</t>
    </rPh>
    <rPh sb="15" eb="16">
      <t>ナド</t>
    </rPh>
    <rPh sb="17" eb="20">
      <t>ボウハンセイ</t>
    </rPh>
    <rPh sb="21" eb="22">
      <t>タカ</t>
    </rPh>
    <rPh sb="23" eb="25">
      <t>ゲンカン</t>
    </rPh>
    <rPh sb="28" eb="30">
      <t>セッチ</t>
    </rPh>
    <phoneticPr fontId="2"/>
  </si>
  <si>
    <t>15.カメラ付きインターホンの設置</t>
    <rPh sb="6" eb="7">
      <t>ツ</t>
    </rPh>
    <rPh sb="15" eb="17">
      <t>セッチ</t>
    </rPh>
    <phoneticPr fontId="2"/>
  </si>
  <si>
    <t>16.防犯フィルム、安全ガラス、面格子の設置</t>
    <rPh sb="3" eb="5">
      <t>ボウハン</t>
    </rPh>
    <rPh sb="10" eb="12">
      <t>アンゼン</t>
    </rPh>
    <rPh sb="16" eb="19">
      <t>メンコウシ</t>
    </rPh>
    <rPh sb="20" eb="22">
      <t>セッチ</t>
    </rPh>
    <phoneticPr fontId="2"/>
  </si>
  <si>
    <t>17.防犯カメラ、屋外灯の設置</t>
    <rPh sb="3" eb="5">
      <t>ボウハン</t>
    </rPh>
    <rPh sb="9" eb="11">
      <t>オクガイ</t>
    </rPh>
    <rPh sb="11" eb="12">
      <t>トウ</t>
    </rPh>
    <rPh sb="13" eb="15">
      <t>セッチ</t>
    </rPh>
    <phoneticPr fontId="2"/>
  </si>
  <si>
    <t>18.施錠式郵便受箱の設置</t>
    <rPh sb="3" eb="5">
      <t>セジョウ</t>
    </rPh>
    <rPh sb="5" eb="6">
      <t>シキ</t>
    </rPh>
    <rPh sb="6" eb="9">
      <t>ユウビンウ</t>
    </rPh>
    <rPh sb="9" eb="10">
      <t>ハコ</t>
    </rPh>
    <rPh sb="11" eb="13">
      <t>セッチ</t>
    </rPh>
    <phoneticPr fontId="2"/>
  </si>
  <si>
    <t>19.家具の転倒防止措置のための下地処理</t>
    <rPh sb="3" eb="5">
      <t>カグ</t>
    </rPh>
    <rPh sb="6" eb="8">
      <t>テントウ</t>
    </rPh>
    <rPh sb="8" eb="10">
      <t>ボウシ</t>
    </rPh>
    <rPh sb="10" eb="12">
      <t>ソチ</t>
    </rPh>
    <rPh sb="16" eb="18">
      <t>シタジ</t>
    </rPh>
    <rPh sb="18" eb="20">
      <t>ショリ</t>
    </rPh>
    <phoneticPr fontId="2"/>
  </si>
  <si>
    <t>20.子どもが開閉しやすい建具に改修する等避難時安全確保の工事</t>
    <phoneticPr fontId="2"/>
  </si>
  <si>
    <t>21.浴室の広さの確保</t>
    <rPh sb="3" eb="5">
      <t>ヨクシツ</t>
    </rPh>
    <rPh sb="6" eb="7">
      <t>ヒロ</t>
    </rPh>
    <rPh sb="9" eb="11">
      <t>カクホ</t>
    </rPh>
    <phoneticPr fontId="2"/>
  </si>
  <si>
    <t>22.浴室の呼び出しチャイムの設置</t>
    <rPh sb="3" eb="5">
      <t>ヨクシツ</t>
    </rPh>
    <rPh sb="6" eb="7">
      <t>ヨ</t>
    </rPh>
    <rPh sb="8" eb="9">
      <t>ダ</t>
    </rPh>
    <rPh sb="15" eb="17">
      <t>セッチ</t>
    </rPh>
    <phoneticPr fontId="2"/>
  </si>
  <si>
    <t>23.居室の電気スイッチのワイドスィッチへの改修</t>
    <rPh sb="3" eb="5">
      <t>キョシツ</t>
    </rPh>
    <rPh sb="6" eb="8">
      <t>デンキ</t>
    </rPh>
    <rPh sb="22" eb="24">
      <t>カイシュウ</t>
    </rPh>
    <phoneticPr fontId="2"/>
  </si>
  <si>
    <t>24.スロップシンクの設置</t>
    <rPh sb="11" eb="13">
      <t>セッチ</t>
    </rPh>
    <phoneticPr fontId="2"/>
  </si>
  <si>
    <t>25.キッズスペースの設置</t>
    <rPh sb="11" eb="13">
      <t>セッチ</t>
    </rPh>
    <phoneticPr fontId="2"/>
  </si>
  <si>
    <t>26.トイレにおむつ交換台を設置</t>
    <rPh sb="10" eb="12">
      <t>コウカン</t>
    </rPh>
    <rPh sb="12" eb="13">
      <t>ダイ</t>
    </rPh>
    <rPh sb="14" eb="16">
      <t>セッチ</t>
    </rPh>
    <phoneticPr fontId="2"/>
  </si>
  <si>
    <t>27.床の防音・遮音工事</t>
    <rPh sb="3" eb="4">
      <t>ユカ</t>
    </rPh>
    <rPh sb="5" eb="7">
      <t>ボウオン</t>
    </rPh>
    <rPh sb="8" eb="10">
      <t>シャオン</t>
    </rPh>
    <rPh sb="10" eb="12">
      <t>コウジ</t>
    </rPh>
    <phoneticPr fontId="2"/>
  </si>
  <si>
    <t>28.壁・界壁の防音・遮音工事</t>
    <rPh sb="3" eb="4">
      <t>カベ</t>
    </rPh>
    <rPh sb="5" eb="7">
      <t>カイヘキ</t>
    </rPh>
    <rPh sb="8" eb="10">
      <t>ボウオン</t>
    </rPh>
    <rPh sb="11" eb="13">
      <t>シャオン</t>
    </rPh>
    <rPh sb="13" eb="15">
      <t>コウジ</t>
    </rPh>
    <phoneticPr fontId="2"/>
  </si>
  <si>
    <t>29.開口部の防音・遮音工事</t>
    <rPh sb="3" eb="6">
      <t>カイコウブ</t>
    </rPh>
    <rPh sb="7" eb="9">
      <t>ボウオン</t>
    </rPh>
    <rPh sb="10" eb="12">
      <t>シャオン</t>
    </rPh>
    <rPh sb="12" eb="14">
      <t>コウジ</t>
    </rPh>
    <phoneticPr fontId="2"/>
  </si>
  <si>
    <t>30.ビルトイン食器洗機の設置</t>
    <rPh sb="8" eb="10">
      <t>ショッキ</t>
    </rPh>
    <rPh sb="10" eb="11">
      <t>アラ</t>
    </rPh>
    <rPh sb="11" eb="12">
      <t>キ</t>
    </rPh>
    <rPh sb="13" eb="15">
      <t>セッチ</t>
    </rPh>
    <phoneticPr fontId="2"/>
  </si>
  <si>
    <t>31.掃除しやすいレンジフードの設置</t>
    <rPh sb="3" eb="5">
      <t>ソウジ</t>
    </rPh>
    <rPh sb="16" eb="18">
      <t>セッチ</t>
    </rPh>
    <phoneticPr fontId="2"/>
  </si>
  <si>
    <t>32.ビルトイン自動調理対応コンロの設置</t>
    <rPh sb="8" eb="10">
      <t>ジドウ</t>
    </rPh>
    <rPh sb="10" eb="12">
      <t>チョウリ</t>
    </rPh>
    <rPh sb="12" eb="14">
      <t>タイオウ</t>
    </rPh>
    <rPh sb="18" eb="20">
      <t>セッチ</t>
    </rPh>
    <phoneticPr fontId="2"/>
  </si>
  <si>
    <t>33.掃除しやすいトイレの設置</t>
    <rPh sb="3" eb="5">
      <t>ソウジ</t>
    </rPh>
    <rPh sb="13" eb="15">
      <t>セッチ</t>
    </rPh>
    <phoneticPr fontId="2"/>
  </si>
  <si>
    <t>34.宅配ボックスの設置</t>
    <rPh sb="3" eb="5">
      <t>タクハイ</t>
    </rPh>
    <rPh sb="10" eb="12">
      <t>セッチ</t>
    </rPh>
    <phoneticPr fontId="2"/>
  </si>
  <si>
    <t>35.風呂・脱衣所の暖房乾燥機の設置</t>
    <rPh sb="3" eb="5">
      <t>フロ</t>
    </rPh>
    <rPh sb="6" eb="8">
      <t>ダツイ</t>
    </rPh>
    <rPh sb="8" eb="9">
      <t>ショ</t>
    </rPh>
    <rPh sb="10" eb="12">
      <t>ダンボウ</t>
    </rPh>
    <rPh sb="12" eb="15">
      <t>カンソウキ</t>
    </rPh>
    <rPh sb="16" eb="18">
      <t>セッチ</t>
    </rPh>
    <phoneticPr fontId="2"/>
  </si>
  <si>
    <t>36.給湯設備の大型化</t>
    <rPh sb="3" eb="5">
      <t>キュウトウ</t>
    </rPh>
    <rPh sb="5" eb="7">
      <t>セツビ</t>
    </rPh>
    <rPh sb="8" eb="10">
      <t>オオガタ</t>
    </rPh>
    <rPh sb="10" eb="11">
      <t>カ</t>
    </rPh>
    <phoneticPr fontId="2"/>
  </si>
  <si>
    <t>37.最先端技術を用いた子育て世帯対応に係る工事</t>
    <rPh sb="3" eb="6">
      <t>サイセンタン</t>
    </rPh>
    <rPh sb="6" eb="8">
      <t>ギジュツ</t>
    </rPh>
    <rPh sb="9" eb="10">
      <t>モチ</t>
    </rPh>
    <rPh sb="12" eb="14">
      <t>コソダ</t>
    </rPh>
    <rPh sb="15" eb="17">
      <t>セタイ</t>
    </rPh>
    <rPh sb="17" eb="19">
      <t>タイオウ</t>
    </rPh>
    <rPh sb="20" eb="21">
      <t>カカ</t>
    </rPh>
    <rPh sb="22" eb="24">
      <t>コウジ</t>
    </rPh>
    <phoneticPr fontId="2"/>
  </si>
  <si>
    <t>安否確認のための設備の改修工事</t>
    <rPh sb="0" eb="2">
      <t>アンピ</t>
    </rPh>
    <rPh sb="2" eb="4">
      <t>カクニン</t>
    </rPh>
    <rPh sb="8" eb="10">
      <t>セツビ</t>
    </rPh>
    <rPh sb="11" eb="13">
      <t>カイシュウ</t>
    </rPh>
    <rPh sb="13" eb="15">
      <t>コウジ</t>
    </rPh>
    <phoneticPr fontId="2"/>
  </si>
  <si>
    <t>防音・遮音工事</t>
    <phoneticPr fontId="2"/>
  </si>
  <si>
    <t>安否確認のための設備の改修工事</t>
    <rPh sb="13" eb="15">
      <t>コウジ</t>
    </rPh>
    <phoneticPr fontId="2"/>
  </si>
  <si>
    <t>通報装置の設置</t>
    <rPh sb="0" eb="2">
      <t>ツウホウ</t>
    </rPh>
    <rPh sb="2" eb="4">
      <t>ソウチ</t>
    </rPh>
    <rPh sb="5" eb="7">
      <t>セッチ</t>
    </rPh>
    <phoneticPr fontId="2"/>
  </si>
  <si>
    <t>その他、国土交通省の協議による</t>
    <rPh sb="2" eb="3">
      <t>ホカ</t>
    </rPh>
    <rPh sb="4" eb="6">
      <t>コクド</t>
    </rPh>
    <rPh sb="6" eb="9">
      <t>コウツウショウ</t>
    </rPh>
    <rPh sb="10" eb="12">
      <t>キョウギ</t>
    </rPh>
    <phoneticPr fontId="2"/>
  </si>
  <si>
    <t>床の防音・遮音工事（二重床、床仕上げ材の改修等）</t>
    <phoneticPr fontId="2"/>
  </si>
  <si>
    <t>壁・界壁の防音・遮音工事（多孔質吸音材料の設置等）</t>
    <phoneticPr fontId="2"/>
  </si>
  <si>
    <t>開口部の防音・遮音工事（防音ｻｯｼ、二重窓の設置等）</t>
    <phoneticPr fontId="2"/>
  </si>
  <si>
    <t>その他、国土交通省の協議による</t>
    <phoneticPr fontId="2"/>
  </si>
  <si>
    <t>「安否確認のための設備の改修工事」</t>
    <rPh sb="1" eb="3">
      <t>アンピ</t>
    </rPh>
    <rPh sb="3" eb="5">
      <t>カクニン</t>
    </rPh>
    <rPh sb="9" eb="11">
      <t>セツビ</t>
    </rPh>
    <rPh sb="12" eb="14">
      <t>カイシュウ</t>
    </rPh>
    <rPh sb="14" eb="16">
      <t>コウジ</t>
    </rPh>
    <phoneticPr fontId="2"/>
  </si>
  <si>
    <t>（14）</t>
    <phoneticPr fontId="2"/>
  </si>
  <si>
    <t>限度額
150万
戸数</t>
    <rPh sb="0" eb="2">
      <t>ゲンド</t>
    </rPh>
    <rPh sb="2" eb="3">
      <t>ガク</t>
    </rPh>
    <rPh sb="7" eb="8">
      <t>マン</t>
    </rPh>
    <rPh sb="9" eb="11">
      <t>コスウ</t>
    </rPh>
    <phoneticPr fontId="2"/>
  </si>
  <si>
    <t>一住戸当たり（万円／戸）</t>
    <phoneticPr fontId="2"/>
  </si>
  <si>
    <t>子育
＋
間取
耐震
省エ</t>
    <rPh sb="0" eb="2">
      <t>コソダ</t>
    </rPh>
    <rPh sb="5" eb="7">
      <t>マド</t>
    </rPh>
    <rPh sb="8" eb="10">
      <t>タイシン</t>
    </rPh>
    <rPh sb="11" eb="12">
      <t>ショウ</t>
    </rPh>
    <phoneticPr fontId="2"/>
  </si>
  <si>
    <t>子育
＋
省エネルギー</t>
    <rPh sb="0" eb="2">
      <t>コソダ</t>
    </rPh>
    <rPh sb="5" eb="6">
      <t>ショウ</t>
    </rPh>
    <phoneticPr fontId="2"/>
  </si>
  <si>
    <t>入居者の状況を検知する機器の設置</t>
    <rPh sb="0" eb="3">
      <t>ニュウキョシャ</t>
    </rPh>
    <rPh sb="4" eb="6">
      <t>ジョウキョウ</t>
    </rPh>
    <rPh sb="7" eb="9">
      <t>ケンチ</t>
    </rPh>
    <rPh sb="11" eb="13">
      <t>キキ</t>
    </rPh>
    <rPh sb="14" eb="16">
      <t>セッチ</t>
    </rPh>
    <phoneticPr fontId="2"/>
  </si>
  <si>
    <t>子育て支援施設の補助要望額：③と（⑥＋⑦）のいずれか小さい額から⑦を除いた額</t>
    <rPh sb="0" eb="2">
      <t>コソダ</t>
    </rPh>
    <rPh sb="3" eb="5">
      <t>シエン</t>
    </rPh>
    <rPh sb="5" eb="7">
      <t>シセツ</t>
    </rPh>
    <rPh sb="8" eb="10">
      <t>ホジョ</t>
    </rPh>
    <rPh sb="10" eb="12">
      <t>ヨウボウ</t>
    </rPh>
    <rPh sb="12" eb="13">
      <t>ガク</t>
    </rPh>
    <rPh sb="26" eb="27">
      <t>チイ</t>
    </rPh>
    <rPh sb="29" eb="30">
      <t>ガク</t>
    </rPh>
    <rPh sb="34" eb="35">
      <t>ノゾ</t>
    </rPh>
    <rPh sb="37" eb="38">
      <t>ガク</t>
    </rPh>
    <phoneticPr fontId="2"/>
  </si>
  <si>
    <t>⑧</t>
    <phoneticPr fontId="2"/>
  </si>
  <si>
    <t>準備費用要望額：②と⑧のいずれか小さい額</t>
    <rPh sb="0" eb="4">
      <t>ジュンビヒヨウ</t>
    </rPh>
    <rPh sb="4" eb="6">
      <t>ヨウボウ</t>
    </rPh>
    <rPh sb="6" eb="7">
      <t>ガク</t>
    </rPh>
    <rPh sb="16" eb="17">
      <t>チイ</t>
    </rPh>
    <rPh sb="19" eb="20">
      <t>ガク</t>
    </rPh>
    <phoneticPr fontId="2"/>
  </si>
  <si>
    <t>改修工事に伴う準備費用(借上費用）上限額：②</t>
    <rPh sb="0" eb="2">
      <t>カイシュウ</t>
    </rPh>
    <rPh sb="2" eb="4">
      <t>コウジ</t>
    </rPh>
    <rPh sb="5" eb="6">
      <t>トモナ</t>
    </rPh>
    <rPh sb="7" eb="9">
      <t>ジュンビ</t>
    </rPh>
    <rPh sb="9" eb="11">
      <t>ヒヨウ</t>
    </rPh>
    <rPh sb="12" eb="14">
      <t>カリア</t>
    </rPh>
    <rPh sb="14" eb="16">
      <t>ヒヨウ</t>
    </rPh>
    <rPh sb="17" eb="20">
      <t>ジョウゲンガク</t>
    </rPh>
    <phoneticPr fontId="2"/>
  </si>
  <si>
    <t>「防音・遮音工事」</t>
    <rPh sb="1" eb="3">
      <t>ボウオン</t>
    </rPh>
    <rPh sb="4" eb="6">
      <t>シャオン</t>
    </rPh>
    <rPh sb="6" eb="8">
      <t>コウジ</t>
    </rPh>
    <phoneticPr fontId="2"/>
  </si>
  <si>
    <t>令和７年度</t>
    <rPh sb="0" eb="1">
      <t>レイ</t>
    </rPh>
    <rPh sb="1" eb="2">
      <t>ワ</t>
    </rPh>
    <phoneticPr fontId="2"/>
  </si>
  <si>
    <t>　私は、下記の者を、表記の事業に係る事務担当者と定め、本件事業における住宅確保要配慮者専用賃貸住宅等改修事業交付事務局との唯一の連絡窓口として指名するとともに、本件事業の実施に関する手続き業務の一切を委任します。</t>
    <rPh sb="1" eb="2">
      <t>ワタシ</t>
    </rPh>
    <rPh sb="4" eb="6">
      <t>カキ</t>
    </rPh>
    <rPh sb="7" eb="8">
      <t>モノ</t>
    </rPh>
    <rPh sb="10" eb="12">
      <t>ヒョウキ</t>
    </rPh>
    <rPh sb="13" eb="15">
      <t>ジギョウ</t>
    </rPh>
    <rPh sb="16" eb="17">
      <t>カカ</t>
    </rPh>
    <rPh sb="18" eb="20">
      <t>ジム</t>
    </rPh>
    <rPh sb="20" eb="23">
      <t>タントウシャ</t>
    </rPh>
    <rPh sb="24" eb="25">
      <t>サダ</t>
    </rPh>
    <rPh sb="27" eb="29">
      <t>ホンケン</t>
    </rPh>
    <rPh sb="29" eb="31">
      <t>ジギョウ</t>
    </rPh>
    <rPh sb="49" eb="50">
      <t>トウ</t>
    </rPh>
    <rPh sb="54" eb="56">
      <t>コウフ</t>
    </rPh>
    <rPh sb="56" eb="59">
      <t>ジムキョク</t>
    </rPh>
    <rPh sb="61" eb="63">
      <t>ユイイツ</t>
    </rPh>
    <rPh sb="64" eb="66">
      <t>レンラク</t>
    </rPh>
    <rPh sb="66" eb="68">
      <t>マドグチ</t>
    </rPh>
    <rPh sb="71" eb="73">
      <t>シメイ</t>
    </rPh>
    <rPh sb="80" eb="82">
      <t>ホンケン</t>
    </rPh>
    <rPh sb="82" eb="84">
      <t>ジギョウ</t>
    </rPh>
    <rPh sb="85" eb="87">
      <t>ジッシ</t>
    </rPh>
    <rPh sb="88" eb="89">
      <t>カン</t>
    </rPh>
    <rPh sb="91" eb="93">
      <t>テツヅ</t>
    </rPh>
    <rPh sb="94" eb="96">
      <t>ギョウム</t>
    </rPh>
    <rPh sb="97" eb="99">
      <t>イッサイ</t>
    </rPh>
    <rPh sb="100" eb="102">
      <t>イニン</t>
    </rPh>
    <phoneticPr fontId="2"/>
  </si>
  <si>
    <t>住宅確保要配慮者専用賃貸住宅等改修事業交付事務局　殿</t>
    <rPh sb="0" eb="2">
      <t>ジュウタク</t>
    </rPh>
    <rPh sb="2" eb="4">
      <t>カクホ</t>
    </rPh>
    <rPh sb="4" eb="5">
      <t>ヨウ</t>
    </rPh>
    <rPh sb="5" eb="7">
      <t>ハイリョ</t>
    </rPh>
    <rPh sb="7" eb="8">
      <t>シャ</t>
    </rPh>
    <rPh sb="8" eb="10">
      <t>センヨウ</t>
    </rPh>
    <rPh sb="10" eb="12">
      <t>チンタイ</t>
    </rPh>
    <rPh sb="12" eb="14">
      <t>ジュウタク</t>
    </rPh>
    <rPh sb="14" eb="15">
      <t>トウ</t>
    </rPh>
    <rPh sb="15" eb="17">
      <t>カイシュウ</t>
    </rPh>
    <rPh sb="17" eb="19">
      <t>ジギョウ</t>
    </rPh>
    <rPh sb="19" eb="21">
      <t>コウフ</t>
    </rPh>
    <rPh sb="21" eb="24">
      <t>ジムキョク</t>
    </rPh>
    <rPh sb="25" eb="26">
      <t>ドノ</t>
    </rPh>
    <phoneticPr fontId="2"/>
  </si>
  <si>
    <t>居住サポート住宅改修事業</t>
  </si>
  <si>
    <t>居住サポート住宅改修事業</t>
    <rPh sb="8" eb="10">
      <t>カイシュウ</t>
    </rPh>
    <rPh sb="10" eb="12">
      <t>ジギョウ</t>
    </rPh>
    <phoneticPr fontId="14"/>
  </si>
  <si>
    <t>令和７年度居住サポート住宅改修事業</t>
  </si>
  <si>
    <t>　　 【KSJ】確申</t>
    <rPh sb="8" eb="10">
      <t>カクシン</t>
    </rPh>
    <phoneticPr fontId="2"/>
  </si>
  <si>
    <t>　　 【KSJ】確建</t>
    <rPh sb="8" eb="9">
      <t>カク</t>
    </rPh>
    <rPh sb="9" eb="10">
      <t>タツル</t>
    </rPh>
    <phoneticPr fontId="2"/>
  </si>
  <si>
    <t>　　 【KSJ】様式１完</t>
    <rPh sb="11" eb="12">
      <t>カン</t>
    </rPh>
    <phoneticPr fontId="2"/>
  </si>
  <si>
    <t>【KSJ】様式2完</t>
    <rPh sb="5" eb="7">
      <t>ヨウシキ</t>
    </rPh>
    <rPh sb="8" eb="9">
      <t>カン</t>
    </rPh>
    <phoneticPr fontId="2"/>
  </si>
  <si>
    <t>　 【KSJ】様式３完</t>
    <rPh sb="10" eb="11">
      <t>カン</t>
    </rPh>
    <phoneticPr fontId="2"/>
  </si>
  <si>
    <t>【KSJ】様式4完</t>
  </si>
  <si>
    <t>　 【KSJ】様式5完</t>
    <rPh sb="10" eb="11">
      <t>カン</t>
    </rPh>
    <phoneticPr fontId="2"/>
  </si>
  <si>
    <t>　 【KSJ】様式６完住戸一般</t>
    <rPh sb="10" eb="11">
      <t>カン</t>
    </rPh>
    <rPh sb="11" eb="13">
      <t>ジュウコ</t>
    </rPh>
    <rPh sb="13" eb="15">
      <t>イッパン</t>
    </rPh>
    <phoneticPr fontId="2"/>
  </si>
  <si>
    <t>　 【KSJ】様式６完共用</t>
    <rPh sb="10" eb="11">
      <t>カン</t>
    </rPh>
    <rPh sb="11" eb="13">
      <t>キョウヨウ</t>
    </rPh>
    <phoneticPr fontId="2"/>
  </si>
  <si>
    <t>　 【KSJ】様式６完子育</t>
    <rPh sb="10" eb="11">
      <t>カン</t>
    </rPh>
    <rPh sb="11" eb="13">
      <t>コソダ</t>
    </rPh>
    <phoneticPr fontId="2"/>
  </si>
  <si>
    <t>橙色に着色したセル</t>
    <rPh sb="0" eb="1">
      <t>ダイダイ</t>
    </rPh>
    <phoneticPr fontId="2"/>
  </si>
  <si>
    <t>居住サポート住宅改修事業の
補助対象事業費(千円)</t>
    <rPh sb="0" eb="2">
      <t>キョジュウ</t>
    </rPh>
    <rPh sb="6" eb="8">
      <t>ジュウタク</t>
    </rPh>
    <rPh sb="8" eb="10">
      <t>カイシュウ</t>
    </rPh>
    <rPh sb="10" eb="12">
      <t>ジギョウ</t>
    </rPh>
    <rPh sb="14" eb="16">
      <t>ホジョ</t>
    </rPh>
    <rPh sb="16" eb="18">
      <t>タイショウ</t>
    </rPh>
    <rPh sb="18" eb="20">
      <t>ジギョウ</t>
    </rPh>
    <rPh sb="20" eb="21">
      <t>ヒ</t>
    </rPh>
    <rPh sb="22" eb="23">
      <t>セン</t>
    </rPh>
    <rPh sb="23" eb="24">
      <t>エン</t>
    </rPh>
    <phoneticPr fontId="2"/>
  </si>
  <si>
    <t>請負契約日</t>
    <rPh sb="0" eb="2">
      <t>ウケオイ</t>
    </rPh>
    <rPh sb="2" eb="4">
      <t>ケイヤク</t>
    </rPh>
    <rPh sb="4" eb="5">
      <t>ビ</t>
    </rPh>
    <phoneticPr fontId="2"/>
  </si>
  <si>
    <t>改修工事　期間</t>
    <rPh sb="0" eb="2">
      <t>カイシュウ</t>
    </rPh>
    <rPh sb="2" eb="4">
      <t>コウジ</t>
    </rPh>
    <rPh sb="5" eb="7">
      <t>キカン</t>
    </rPh>
    <rPh sb="6" eb="7">
      <t>ヨキ</t>
    </rPh>
    <phoneticPr fontId="2"/>
  </si>
  <si>
    <t>工事発注　方式</t>
    <rPh sb="0" eb="2">
      <t>コウジ</t>
    </rPh>
    <rPh sb="2" eb="4">
      <t>ハッチュウ</t>
    </rPh>
    <rPh sb="5" eb="7">
      <t>ホウシキ</t>
    </rPh>
    <phoneticPr fontId="2"/>
  </si>
  <si>
    <t>発注工事施工者</t>
    <rPh sb="0" eb="2">
      <t>ハッチュウ</t>
    </rPh>
    <rPh sb="2" eb="4">
      <t>コウジ</t>
    </rPh>
    <rPh sb="4" eb="6">
      <t>セコウ</t>
    </rPh>
    <rPh sb="6" eb="7">
      <t>シャ</t>
    </rPh>
    <phoneticPr fontId="2"/>
  </si>
  <si>
    <t>工事内容</t>
    <rPh sb="0" eb="2">
      <t>コウジ</t>
    </rPh>
    <rPh sb="2" eb="4">
      <t>ナイヨウ</t>
    </rPh>
    <phoneticPr fontId="2"/>
  </si>
  <si>
    <t>同時申請時省略可能</t>
    <rPh sb="0" eb="2">
      <t>ドウジ</t>
    </rPh>
    <rPh sb="2" eb="4">
      <t>シンセイ</t>
    </rPh>
    <rPh sb="4" eb="5">
      <t>ジ</t>
    </rPh>
    <rPh sb="5" eb="7">
      <t>ショウリャク</t>
    </rPh>
    <rPh sb="7" eb="9">
      <t>カノウ</t>
    </rPh>
    <phoneticPr fontId="44"/>
  </si>
  <si>
    <t>同時申請時省略可能</t>
    <phoneticPr fontId="2"/>
  </si>
  <si>
    <t>同時申請時省略可能（事務担当者が同一）</t>
    <rPh sb="0" eb="2">
      <t>ドウジ</t>
    </rPh>
    <rPh sb="2" eb="4">
      <t>シンセイ</t>
    </rPh>
    <rPh sb="4" eb="5">
      <t>ジ</t>
    </rPh>
    <rPh sb="5" eb="7">
      <t>ショウリャク</t>
    </rPh>
    <rPh sb="7" eb="9">
      <t>カノウ</t>
    </rPh>
    <rPh sb="10" eb="15">
      <t>ジムタントウシャ</t>
    </rPh>
    <rPh sb="16" eb="17">
      <t>オナ</t>
    </rPh>
    <rPh sb="17" eb="18">
      <t>イツ</t>
    </rPh>
    <phoneticPr fontId="44"/>
  </si>
  <si>
    <t>居住サポート住宅の認定計画</t>
    <rPh sb="11" eb="13">
      <t>ケイカク</t>
    </rPh>
    <phoneticPr fontId="44"/>
  </si>
  <si>
    <t>複数住棟</t>
    <rPh sb="0" eb="2">
      <t>フクスウ</t>
    </rPh>
    <rPh sb="2" eb="4">
      <t>ジュウトウ</t>
    </rPh>
    <phoneticPr fontId="44"/>
  </si>
  <si>
    <t>複数住棟を同時に申請する</t>
    <rPh sb="0" eb="2">
      <t>フクスウ</t>
    </rPh>
    <rPh sb="2" eb="3">
      <t>ジュウ</t>
    </rPh>
    <rPh sb="3" eb="4">
      <t>トウ</t>
    </rPh>
    <rPh sb="5" eb="7">
      <t>ドウジ</t>
    </rPh>
    <rPh sb="8" eb="10">
      <t>シンセイ</t>
    </rPh>
    <phoneticPr fontId="44"/>
  </si>
  <si>
    <t>1.認定概要</t>
    <rPh sb="2" eb="4">
      <t>ニンテイ</t>
    </rPh>
    <rPh sb="4" eb="6">
      <t>ガイヨウ</t>
    </rPh>
    <phoneticPr fontId="2"/>
  </si>
  <si>
    <t>：原則として橙色に着色したセルに記入してください。他のセルは自動的に記入されるセルです。</t>
    <rPh sb="1" eb="3">
      <t>ゲンソク</t>
    </rPh>
    <rPh sb="6" eb="8">
      <t>ダイダイイロ</t>
    </rPh>
    <rPh sb="9" eb="11">
      <t>チャクショク</t>
    </rPh>
    <rPh sb="16" eb="18">
      <t>キニュウ</t>
    </rPh>
    <rPh sb="25" eb="26">
      <t>タ</t>
    </rPh>
    <rPh sb="30" eb="32">
      <t>ジドウ</t>
    </rPh>
    <rPh sb="32" eb="33">
      <t>テキ</t>
    </rPh>
    <rPh sb="34" eb="36">
      <t>キニュウ</t>
    </rPh>
    <phoneticPr fontId="2"/>
  </si>
  <si>
    <t>①物件取得の直後又は②サブリースにより住宅を供給する主体がサブリース物件の借上直後に行う、居住のために最低限必要な改修工事</t>
    <rPh sb="1" eb="3">
      <t>ブッケン</t>
    </rPh>
    <rPh sb="3" eb="5">
      <t>シュトク</t>
    </rPh>
    <rPh sb="6" eb="8">
      <t>チョクゴ</t>
    </rPh>
    <rPh sb="8" eb="9">
      <t>マタ</t>
    </rPh>
    <rPh sb="19" eb="21">
      <t>ジュウタク</t>
    </rPh>
    <rPh sb="22" eb="24">
      <t>キョウキュウ</t>
    </rPh>
    <rPh sb="26" eb="28">
      <t>シュタイ</t>
    </rPh>
    <rPh sb="34" eb="36">
      <t>ブッケン</t>
    </rPh>
    <rPh sb="37" eb="38">
      <t>シャク</t>
    </rPh>
    <rPh sb="38" eb="39">
      <t>ジョウ</t>
    </rPh>
    <rPh sb="39" eb="41">
      <t>チョクゴ</t>
    </rPh>
    <rPh sb="42" eb="43">
      <t>オコナ</t>
    </rPh>
    <rPh sb="45" eb="47">
      <t>キョジュウ</t>
    </rPh>
    <rPh sb="51" eb="54">
      <t>サイテイゲン</t>
    </rPh>
    <rPh sb="54" eb="56">
      <t>ヒツヨウ</t>
    </rPh>
    <rPh sb="57" eb="59">
      <t>カイシュウ</t>
    </rPh>
    <rPh sb="59" eb="61">
      <t>コウジ</t>
    </rPh>
    <phoneticPr fontId="2"/>
  </si>
  <si>
    <t>①物件取得の直後又は②サブリースにより住宅を供給する主体がサブリース物件の借上直後に行う、居住のために最低限必要な改修工事</t>
  </si>
  <si>
    <r>
      <t>居住支援協議会等が必要と認める改修工事</t>
    </r>
    <r>
      <rPr>
        <sz val="8"/>
        <rFont val="HG丸ｺﾞｼｯｸM-PRO"/>
        <family val="3"/>
        <charset val="128"/>
      </rPr>
      <t>(専ら住宅確保要配慮者の住環境の改善に資する工事）</t>
    </r>
    <rPh sb="0" eb="2">
      <t>キョジュウ</t>
    </rPh>
    <rPh sb="2" eb="4">
      <t>シエン</t>
    </rPh>
    <rPh sb="4" eb="7">
      <t>キョウギカイ</t>
    </rPh>
    <rPh sb="7" eb="8">
      <t>ナド</t>
    </rPh>
    <rPh sb="9" eb="11">
      <t>ヒツヨウ</t>
    </rPh>
    <rPh sb="12" eb="13">
      <t>ミト</t>
    </rPh>
    <rPh sb="15" eb="17">
      <t>カイシュウ</t>
    </rPh>
    <rPh sb="17" eb="19">
      <t>コウジ</t>
    </rPh>
    <rPh sb="20" eb="21">
      <t>モッパ</t>
    </rPh>
    <rPh sb="22" eb="24">
      <t>ジュウタク</t>
    </rPh>
    <rPh sb="24" eb="26">
      <t>カクホ</t>
    </rPh>
    <rPh sb="26" eb="27">
      <t>ヨウ</t>
    </rPh>
    <rPh sb="27" eb="29">
      <t>ハイリョ</t>
    </rPh>
    <rPh sb="29" eb="30">
      <t>シャ</t>
    </rPh>
    <rPh sb="31" eb="34">
      <t>ジュウカンキョウ</t>
    </rPh>
    <rPh sb="35" eb="37">
      <t>カイゼン</t>
    </rPh>
    <rPh sb="38" eb="39">
      <t>シ</t>
    </rPh>
    <rPh sb="41" eb="43">
      <t>コウジ</t>
    </rPh>
    <phoneticPr fontId="2"/>
  </si>
  <si>
    <t>・「住宅の名称」は居住安定援助計画に記載する住宅の名称と一致させてください。</t>
    <rPh sb="9" eb="11">
      <t>キョジュウ</t>
    </rPh>
    <rPh sb="11" eb="13">
      <t>アンテイ</t>
    </rPh>
    <rPh sb="13" eb="15">
      <t>エンジョ</t>
    </rPh>
    <rPh sb="15" eb="17">
      <t>ケイカク</t>
    </rPh>
    <rPh sb="18" eb="20">
      <t>キサイ</t>
    </rPh>
    <rPh sb="22" eb="24">
      <t>ジュウタク</t>
    </rPh>
    <rPh sb="25" eb="27">
      <t>メイショウ</t>
    </rPh>
    <rPh sb="28" eb="30">
      <t>イッチ</t>
    </rPh>
    <phoneticPr fontId="2"/>
  </si>
  <si>
    <t>・居住サポート住宅改修事業（住宅確保要配慮者専用賃貸住宅等改修事業費補助金）における共同事業実施規約は、共同事業者がいらっしゃる方のみご提出いただきます。</t>
    <phoneticPr fontId="2"/>
  </si>
  <si>
    <t>【居住サポート住宅改修事業】完了実績報告提出書類リスト</t>
    <rPh sb="9" eb="11">
      <t>カイシュウ</t>
    </rPh>
    <rPh sb="11" eb="13">
      <t>ジギョウ</t>
    </rPh>
    <rPh sb="14" eb="18">
      <t>カンリョウジッセキ</t>
    </rPh>
    <rPh sb="18" eb="20">
      <t>ホウコク</t>
    </rPh>
    <rPh sb="20" eb="22">
      <t>テイシュツ</t>
    </rPh>
    <rPh sb="22" eb="24">
      <t>ショルイ</t>
    </rPh>
    <phoneticPr fontId="14"/>
  </si>
  <si>
    <r>
      <t xml:space="preserve">居住支援法人が見守り等の居住支援を行う居住サポート住宅として運営するための必要な改修工事に伴う準備費用の支払いを証明する資料の写し
</t>
    </r>
    <r>
      <rPr>
        <sz val="6"/>
        <rFont val="HG丸ｺﾞｼｯｸM-PRO"/>
        <family val="3"/>
        <charset val="128"/>
      </rPr>
      <t>・金融機関等の第三者により公的に支払済みであることが証明できる資料</t>
    </r>
    <rPh sb="0" eb="2">
      <t>キョジュウ</t>
    </rPh>
    <rPh sb="2" eb="4">
      <t>シエン</t>
    </rPh>
    <rPh sb="4" eb="6">
      <t>ホウジン</t>
    </rPh>
    <rPh sb="7" eb="9">
      <t>ミマモ</t>
    </rPh>
    <rPh sb="10" eb="11">
      <t>トウ</t>
    </rPh>
    <rPh sb="12" eb="14">
      <t>キョジュウ</t>
    </rPh>
    <rPh sb="14" eb="16">
      <t>シエン</t>
    </rPh>
    <rPh sb="17" eb="18">
      <t>オコナ</t>
    </rPh>
    <rPh sb="19" eb="21">
      <t>キョジュウ</t>
    </rPh>
    <rPh sb="25" eb="27">
      <t>ジュウタク</t>
    </rPh>
    <rPh sb="30" eb="32">
      <t>ウンエイ</t>
    </rPh>
    <rPh sb="37" eb="39">
      <t>ヒツヨウ</t>
    </rPh>
    <rPh sb="40" eb="42">
      <t>カイシュウ</t>
    </rPh>
    <rPh sb="42" eb="44">
      <t>コウジ</t>
    </rPh>
    <rPh sb="45" eb="46">
      <t>トモナ</t>
    </rPh>
    <rPh sb="47" eb="49">
      <t>ジュンビ</t>
    </rPh>
    <rPh sb="49" eb="51">
      <t>ヒヨウ</t>
    </rPh>
    <rPh sb="63" eb="64">
      <t>ウツ</t>
    </rPh>
    <rPh sb="67" eb="69">
      <t>キンユウ</t>
    </rPh>
    <rPh sb="69" eb="71">
      <t>キカン</t>
    </rPh>
    <rPh sb="71" eb="72">
      <t>トウ</t>
    </rPh>
    <rPh sb="73" eb="76">
      <t>ダイサンシャ</t>
    </rPh>
    <rPh sb="79" eb="81">
      <t>コウテキ</t>
    </rPh>
    <rPh sb="82" eb="84">
      <t>シハラ</t>
    </rPh>
    <rPh sb="84" eb="85">
      <t>ス</t>
    </rPh>
    <rPh sb="92" eb="94">
      <t>ショウメイ</t>
    </rPh>
    <rPh sb="97" eb="99">
      <t>シリョウ</t>
    </rPh>
    <phoneticPr fontId="2"/>
  </si>
  <si>
    <t>２　当事業による補助を受けた居住サポート住宅として10年以上管理するものであること</t>
    <rPh sb="14" eb="16">
      <t>キョジュウ</t>
    </rPh>
    <rPh sb="20" eb="22">
      <t>ジュウタク</t>
    </rPh>
    <rPh sb="30" eb="32">
      <t>カンリ</t>
    </rPh>
    <phoneticPr fontId="2"/>
  </si>
  <si>
    <t>　⑬更生施設退所者等</t>
    <rPh sb="2" eb="4">
      <t>コウセイ</t>
    </rPh>
    <rPh sb="4" eb="6">
      <t>シセツ</t>
    </rPh>
    <rPh sb="6" eb="8">
      <t>タイショ</t>
    </rPh>
    <rPh sb="8" eb="9">
      <t>シャ</t>
    </rPh>
    <rPh sb="9" eb="10">
      <t>トウ</t>
    </rPh>
    <phoneticPr fontId="2"/>
  </si>
  <si>
    <t>　⑭困難な問題を抱える女性</t>
    <phoneticPr fontId="44"/>
  </si>
  <si>
    <t>　⑮生活困窮者</t>
    <rPh sb="2" eb="4">
      <t>セイカツ</t>
    </rPh>
    <rPh sb="4" eb="7">
      <t>コンキュウシャ</t>
    </rPh>
    <phoneticPr fontId="2"/>
  </si>
  <si>
    <t>　⑯被災者（準ずる区域として国土交通大臣が定めるもの）</t>
    <rPh sb="2" eb="5">
      <t>ヒサイシャ</t>
    </rPh>
    <rPh sb="6" eb="7">
      <t>ジュン</t>
    </rPh>
    <rPh sb="9" eb="11">
      <t>クイキ</t>
    </rPh>
    <rPh sb="14" eb="16">
      <t>コクド</t>
    </rPh>
    <rPh sb="16" eb="18">
      <t>コウツウ</t>
    </rPh>
    <rPh sb="18" eb="20">
      <t>ダイジン</t>
    </rPh>
    <rPh sb="21" eb="22">
      <t>サダ</t>
    </rPh>
    <phoneticPr fontId="2"/>
  </si>
  <si>
    <t>　⑰  賃貸住宅供給促進計画に定める住宅確保要配慮者</t>
    <rPh sb="4" eb="6">
      <t>チンタイ</t>
    </rPh>
    <rPh sb="6" eb="8">
      <t>ジュウタク</t>
    </rPh>
    <rPh sb="8" eb="10">
      <t>キョウキュウ</t>
    </rPh>
    <rPh sb="10" eb="12">
      <t>ソクシン</t>
    </rPh>
    <rPh sb="12" eb="14">
      <t>ケイカク</t>
    </rPh>
    <rPh sb="15" eb="16">
      <t>サダ</t>
    </rPh>
    <rPh sb="18" eb="20">
      <t>ジュウタク</t>
    </rPh>
    <rPh sb="20" eb="22">
      <t>カクホ</t>
    </rPh>
    <rPh sb="22" eb="23">
      <t>ヨウ</t>
    </rPh>
    <rPh sb="23" eb="25">
      <t>ハイリョ</t>
    </rPh>
    <rPh sb="25" eb="26">
      <t>シャ</t>
    </rPh>
    <phoneticPr fontId="2"/>
  </si>
  <si>
    <t>地方公共団体の空家等対策計画等（供給促進計画、地域住宅計画等）において、空家の住宅確保要配慮者円滑入居賃貸住宅又は居住サポート住宅への有効活用等の推進が位置づけられていること</t>
    <rPh sb="55" eb="56">
      <t>マタ</t>
    </rPh>
    <rPh sb="57" eb="59">
      <t>キョジュウ</t>
    </rPh>
    <rPh sb="63" eb="65">
      <t>ジュウタク</t>
    </rPh>
    <phoneticPr fontId="44"/>
  </si>
  <si>
    <t>居住支援協議会等が住宅確保要配慮者円滑入居賃貸住宅又は居住サポート住宅への情報提供・あっせんを行う等、地方公共団体が居住支援協議会等と連携に係る取組を行っていること</t>
    <rPh sb="0" eb="2">
      <t>キョジュウ</t>
    </rPh>
    <rPh sb="2" eb="4">
      <t>シエン</t>
    </rPh>
    <rPh sb="4" eb="7">
      <t>キョウギカイ</t>
    </rPh>
    <rPh sb="7" eb="8">
      <t>ナド</t>
    </rPh>
    <rPh sb="9" eb="11">
      <t>ジュウタク</t>
    </rPh>
    <rPh sb="11" eb="13">
      <t>カクホ</t>
    </rPh>
    <rPh sb="13" eb="14">
      <t>ヨウ</t>
    </rPh>
    <rPh sb="14" eb="16">
      <t>ハイリョ</t>
    </rPh>
    <rPh sb="16" eb="17">
      <t>シャ</t>
    </rPh>
    <rPh sb="17" eb="19">
      <t>エンカツ</t>
    </rPh>
    <rPh sb="19" eb="21">
      <t>ニュウキョ</t>
    </rPh>
    <rPh sb="21" eb="23">
      <t>チンタイ</t>
    </rPh>
    <rPh sb="23" eb="25">
      <t>ジュウタク</t>
    </rPh>
    <rPh sb="37" eb="39">
      <t>ジョウホウ</t>
    </rPh>
    <rPh sb="39" eb="41">
      <t>テイキョウ</t>
    </rPh>
    <rPh sb="47" eb="48">
      <t>オコナ</t>
    </rPh>
    <rPh sb="49" eb="50">
      <t>トウ</t>
    </rPh>
    <rPh sb="51" eb="53">
      <t>チホウ</t>
    </rPh>
    <rPh sb="53" eb="55">
      <t>コウキョウ</t>
    </rPh>
    <rPh sb="55" eb="57">
      <t>ダンタイ</t>
    </rPh>
    <rPh sb="58" eb="60">
      <t>キョジュウ</t>
    </rPh>
    <rPh sb="60" eb="62">
      <t>シエン</t>
    </rPh>
    <rPh sb="62" eb="65">
      <t>キョウギカイ</t>
    </rPh>
    <rPh sb="65" eb="66">
      <t>トウ</t>
    </rPh>
    <rPh sb="67" eb="69">
      <t>レンケイ</t>
    </rPh>
    <rPh sb="70" eb="71">
      <t>カカ</t>
    </rPh>
    <rPh sb="72" eb="74">
      <t>トリクミ</t>
    </rPh>
    <rPh sb="75" eb="76">
      <t>オコナ</t>
    </rPh>
    <phoneticPr fontId="2"/>
  </si>
  <si>
    <t>賃貸住宅供給促進計画（住宅セーフティネット法第５条第１項に規定する都道府県賃貸住宅供給計画及び同法第６条第１項に規定する市町村賃貸住宅供給促進計画を指す）を策定している地方公共団体の管内の居住サポート住宅であること</t>
    <rPh sb="0" eb="2">
      <t>チンタイ</t>
    </rPh>
    <rPh sb="2" eb="4">
      <t>ジュウタク</t>
    </rPh>
    <rPh sb="4" eb="6">
      <t>キョウキュウ</t>
    </rPh>
    <rPh sb="6" eb="8">
      <t>ソクシン</t>
    </rPh>
    <rPh sb="8" eb="10">
      <t>ケイカク</t>
    </rPh>
    <rPh sb="11" eb="13">
      <t>ジュウタク</t>
    </rPh>
    <rPh sb="21" eb="22">
      <t>ホウ</t>
    </rPh>
    <rPh sb="22" eb="23">
      <t>ダイ</t>
    </rPh>
    <rPh sb="24" eb="25">
      <t>ジョウ</t>
    </rPh>
    <rPh sb="25" eb="26">
      <t>ダイ</t>
    </rPh>
    <rPh sb="27" eb="28">
      <t>コウ</t>
    </rPh>
    <rPh sb="29" eb="31">
      <t>キテイ</t>
    </rPh>
    <rPh sb="33" eb="37">
      <t>トドウフケン</t>
    </rPh>
    <rPh sb="37" eb="39">
      <t>チンタイ</t>
    </rPh>
    <rPh sb="39" eb="41">
      <t>ジュウタク</t>
    </rPh>
    <rPh sb="41" eb="43">
      <t>キョウキュウ</t>
    </rPh>
    <rPh sb="43" eb="45">
      <t>ケイカク</t>
    </rPh>
    <rPh sb="45" eb="46">
      <t>オヨ</t>
    </rPh>
    <rPh sb="47" eb="49">
      <t>ドウホウ</t>
    </rPh>
    <rPh sb="49" eb="50">
      <t>ダイ</t>
    </rPh>
    <rPh sb="51" eb="52">
      <t>ジョウ</t>
    </rPh>
    <rPh sb="52" eb="53">
      <t>ダイ</t>
    </rPh>
    <rPh sb="54" eb="55">
      <t>コウ</t>
    </rPh>
    <rPh sb="91" eb="93">
      <t>カンナイ</t>
    </rPh>
    <phoneticPr fontId="2"/>
  </si>
  <si>
    <t>※　補助対象となる入居者は、居住サポート住宅改修事業交付申請要領２.１.１事業の要件④を確認してください。</t>
    <rPh sb="2" eb="4">
      <t>ホジョ</t>
    </rPh>
    <rPh sb="4" eb="6">
      <t>タイショウ</t>
    </rPh>
    <rPh sb="9" eb="12">
      <t>ニュウキョシャ</t>
    </rPh>
    <rPh sb="22" eb="24">
      <t>カイシュウ</t>
    </rPh>
    <rPh sb="24" eb="26">
      <t>ジギョウ</t>
    </rPh>
    <rPh sb="26" eb="28">
      <t>コウフ</t>
    </rPh>
    <rPh sb="28" eb="30">
      <t>シンセイ</t>
    </rPh>
    <rPh sb="30" eb="32">
      <t>ヨウリョウ</t>
    </rPh>
    <rPh sb="37" eb="39">
      <t>ジギョウ</t>
    </rPh>
    <rPh sb="40" eb="42">
      <t>ヨウケン</t>
    </rPh>
    <rPh sb="44" eb="46">
      <t>カクニン</t>
    </rPh>
    <phoneticPr fontId="2"/>
  </si>
  <si>
    <t>居住支援法人が見守り等の居住支援を行う居住サポート住宅として運営するために必要な改修工事</t>
    <rPh sb="19" eb="21">
      <t>キョジュウ</t>
    </rPh>
    <phoneticPr fontId="2"/>
  </si>
  <si>
    <t>　令和７年  月  日付けKSJ07-3-00  をもって交付決定の通知を受けた標記事業が完了したため、令和７年度スマートウェルネス住宅等推進事業交付規程（居住サポート住宅改修事業）第11の規定により、関係書類を添え、下記のとおり報告します。</t>
    <rPh sb="86" eb="88">
      <t>カイシュウ</t>
    </rPh>
    <phoneticPr fontId="2"/>
  </si>
  <si>
    <t>認定を受けた居住サポート住宅の内容</t>
    <rPh sb="0" eb="2">
      <t>ニンテイ</t>
    </rPh>
    <rPh sb="3" eb="4">
      <t>ウ</t>
    </rPh>
    <rPh sb="6" eb="8">
      <t>キョジュウ</t>
    </rPh>
    <rPh sb="12" eb="14">
      <t>ジュウタク</t>
    </rPh>
    <phoneticPr fontId="2"/>
  </si>
  <si>
    <t>認定主体</t>
    <rPh sb="0" eb="2">
      <t>ニンテイ</t>
    </rPh>
    <rPh sb="2" eb="4">
      <t>シュタイ</t>
    </rPh>
    <phoneticPr fontId="2"/>
  </si>
  <si>
    <t>認定申請者</t>
    <rPh sb="0" eb="2">
      <t>ニンテイ</t>
    </rPh>
    <rPh sb="2" eb="4">
      <t>シンセイ</t>
    </rPh>
    <rPh sb="4" eb="5">
      <t>シャ</t>
    </rPh>
    <phoneticPr fontId="2"/>
  </si>
  <si>
    <t>居住サポート住宅の戸数</t>
    <rPh sb="0" eb="2">
      <t>キョジュウ</t>
    </rPh>
    <rPh sb="6" eb="8">
      <t>ジュウタク</t>
    </rPh>
    <rPh sb="9" eb="11">
      <t>コスウ</t>
    </rPh>
    <phoneticPr fontId="2"/>
  </si>
  <si>
    <t>居住支援法人が見守り等の居住支援を行う居住サポート住宅として運営するために必要な改修工事</t>
    <rPh sb="0" eb="2">
      <t>キョジュウ</t>
    </rPh>
    <rPh sb="2" eb="4">
      <t>シエン</t>
    </rPh>
    <rPh sb="4" eb="6">
      <t>ホウジン</t>
    </rPh>
    <rPh sb="7" eb="9">
      <t>ミマモ</t>
    </rPh>
    <rPh sb="10" eb="11">
      <t>トウ</t>
    </rPh>
    <rPh sb="12" eb="14">
      <t>キョジュウ</t>
    </rPh>
    <rPh sb="14" eb="16">
      <t>シエン</t>
    </rPh>
    <rPh sb="17" eb="18">
      <t>オコナ</t>
    </rPh>
    <rPh sb="19" eb="21">
      <t>キョジュウ</t>
    </rPh>
    <rPh sb="25" eb="27">
      <t>ジュウタク</t>
    </rPh>
    <phoneticPr fontId="2"/>
  </si>
  <si>
    <r>
      <t xml:space="preserve"> 居住支援法人が見守り等の居住支援を行う居住サポート住宅として運営するために必要な改修
 工事に伴う準備費用（工事期間中の借上費用）3か月を上限とする・・・・</t>
    </r>
    <r>
      <rPr>
        <b/>
        <sz val="8"/>
        <rFont val="HG丸ｺﾞｼｯｸM-PRO"/>
        <family val="3"/>
        <charset val="128"/>
      </rPr>
      <t>②</t>
    </r>
    <rPh sb="1" eb="3">
      <t>キョジュウ</t>
    </rPh>
    <rPh sb="3" eb="5">
      <t>シエン</t>
    </rPh>
    <rPh sb="5" eb="7">
      <t>ホウジン</t>
    </rPh>
    <rPh sb="8" eb="10">
      <t>ミマモ</t>
    </rPh>
    <rPh sb="11" eb="12">
      <t>トウ</t>
    </rPh>
    <rPh sb="13" eb="15">
      <t>キョジュウ</t>
    </rPh>
    <rPh sb="15" eb="17">
      <t>シエン</t>
    </rPh>
    <rPh sb="18" eb="19">
      <t>オコナ</t>
    </rPh>
    <rPh sb="20" eb="22">
      <t>キョジュウ</t>
    </rPh>
    <rPh sb="26" eb="28">
      <t>ジュウタク</t>
    </rPh>
    <rPh sb="31" eb="33">
      <t>ウンエイ</t>
    </rPh>
    <rPh sb="38" eb="40">
      <t>ヒツヨウ</t>
    </rPh>
    <rPh sb="41" eb="43">
      <t>カイシュウ</t>
    </rPh>
    <rPh sb="45" eb="47">
      <t>コウジ</t>
    </rPh>
    <rPh sb="48" eb="49">
      <t>トモナ</t>
    </rPh>
    <rPh sb="50" eb="52">
      <t>ジュンビ</t>
    </rPh>
    <rPh sb="52" eb="54">
      <t>ヒヨウ</t>
    </rPh>
    <rPh sb="55" eb="57">
      <t>コウジ</t>
    </rPh>
    <rPh sb="57" eb="59">
      <t>キカン</t>
    </rPh>
    <rPh sb="59" eb="60">
      <t>チュウ</t>
    </rPh>
    <rPh sb="61" eb="62">
      <t>カ</t>
    </rPh>
    <rPh sb="62" eb="63">
      <t>ア</t>
    </rPh>
    <rPh sb="63" eb="65">
      <t>ヒヨウ</t>
    </rPh>
    <rPh sb="68" eb="69">
      <t>ゲツ</t>
    </rPh>
    <rPh sb="70" eb="72">
      <t>ジョウゲン</t>
    </rPh>
    <phoneticPr fontId="2"/>
  </si>
  <si>
    <t>調査設計の交付申請において受領した居住サポート住宅の補助額</t>
    <rPh sb="0" eb="2">
      <t>チョウサ</t>
    </rPh>
    <rPh sb="2" eb="4">
      <t>セッケイ</t>
    </rPh>
    <rPh sb="5" eb="7">
      <t>コウフ</t>
    </rPh>
    <rPh sb="7" eb="9">
      <t>シンセイ</t>
    </rPh>
    <rPh sb="13" eb="15">
      <t>ジュリョウ</t>
    </rPh>
    <rPh sb="17" eb="19">
      <t>キョジュウ</t>
    </rPh>
    <rPh sb="23" eb="25">
      <t>ジュウタク</t>
    </rPh>
    <rPh sb="26" eb="28">
      <t>ホジョ</t>
    </rPh>
    <rPh sb="28" eb="29">
      <t>ガク</t>
    </rPh>
    <phoneticPr fontId="2"/>
  </si>
  <si>
    <t>居住サポート住宅の補助要望額：①と（④＋⑤）のいずれか小さい額から⑤を除いた額</t>
    <rPh sb="0" eb="2">
      <t>キョジュウ</t>
    </rPh>
    <rPh sb="6" eb="8">
      <t>ジュウタク</t>
    </rPh>
    <rPh sb="9" eb="11">
      <t>ホジョ</t>
    </rPh>
    <rPh sb="11" eb="13">
      <t>ヨウボウ</t>
    </rPh>
    <rPh sb="13" eb="14">
      <t>ガク</t>
    </rPh>
    <rPh sb="27" eb="28">
      <t>チイ</t>
    </rPh>
    <rPh sb="30" eb="31">
      <t>ガク</t>
    </rPh>
    <rPh sb="35" eb="36">
      <t>ノゾ</t>
    </rPh>
    <rPh sb="38" eb="39">
      <t>ガク</t>
    </rPh>
    <phoneticPr fontId="2"/>
  </si>
  <si>
    <t xml:space="preserve">   ただし、令和 7年  月  日付け KSJ07-3 -00 をもって交付決定のあった、令和7年度スマートウェルネス住宅等推進事業に係る国庫補助金として、上記の金額を請求いたします。</t>
    <phoneticPr fontId="2"/>
  </si>
  <si>
    <t>（既存住宅）各戸の床面積が18㎡以上</t>
    <rPh sb="1" eb="5">
      <t>キゾンジュウタク</t>
    </rPh>
    <rPh sb="6" eb="7">
      <t>カク</t>
    </rPh>
    <rPh sb="7" eb="8">
      <t>ト</t>
    </rPh>
    <rPh sb="9" eb="10">
      <t>ユカ</t>
    </rPh>
    <rPh sb="10" eb="12">
      <t>メンセキ</t>
    </rPh>
    <rPh sb="16" eb="18">
      <t>イジョウ</t>
    </rPh>
    <phoneticPr fontId="2"/>
  </si>
  <si>
    <t>（既存住宅）各戸の床面積が13㎡以上</t>
    <rPh sb="6" eb="7">
      <t>カク</t>
    </rPh>
    <rPh sb="7" eb="8">
      <t>ト</t>
    </rPh>
    <rPh sb="9" eb="10">
      <t>ユカ</t>
    </rPh>
    <rPh sb="10" eb="12">
      <t>メンセキ</t>
    </rPh>
    <rPh sb="16" eb="18">
      <t>イジョウ</t>
    </rPh>
    <phoneticPr fontId="2"/>
  </si>
  <si>
    <t>居住支援法人が見守り等の居住支援を行う居住サポート住宅として運営するために必要な改修工事</t>
    <phoneticPr fontId="2"/>
  </si>
  <si>
    <t>居住サポート住宅改修事業（住宅確保要配慮者専用賃貸住宅等改修事業）</t>
    <rPh sb="0" eb="2">
      <t>キョジュウ</t>
    </rPh>
    <rPh sb="6" eb="8">
      <t>ジュウタク</t>
    </rPh>
    <rPh sb="8" eb="10">
      <t>カイシュウ</t>
    </rPh>
    <rPh sb="10" eb="12">
      <t>ジギョウ</t>
    </rPh>
    <rPh sb="13" eb="15">
      <t>ジュウタク</t>
    </rPh>
    <rPh sb="15" eb="17">
      <t>カクホ</t>
    </rPh>
    <rPh sb="17" eb="18">
      <t>ヨウ</t>
    </rPh>
    <rPh sb="18" eb="20">
      <t>ハイリョ</t>
    </rPh>
    <rPh sb="20" eb="21">
      <t>シャ</t>
    </rPh>
    <rPh sb="21" eb="23">
      <t>センヨウ</t>
    </rPh>
    <rPh sb="23" eb="25">
      <t>チンタイ</t>
    </rPh>
    <rPh sb="25" eb="27">
      <t>ジュウタク</t>
    </rPh>
    <rPh sb="27" eb="28">
      <t>トウ</t>
    </rPh>
    <rPh sb="28" eb="30">
      <t>カイシュウ</t>
    </rPh>
    <rPh sb="30" eb="32">
      <t>ジギョウ</t>
    </rPh>
    <phoneticPr fontId="2"/>
  </si>
  <si>
    <t>認定</t>
    <rPh sb="0" eb="2">
      <t>ニンテイ</t>
    </rPh>
    <phoneticPr fontId="17"/>
  </si>
  <si>
    <t>１居住サポート住宅として地方公共団体から認定されるものであること</t>
    <rPh sb="1" eb="3">
      <t>キョジュウ</t>
    </rPh>
    <rPh sb="7" eb="9">
      <t>ジュウタク</t>
    </rPh>
    <rPh sb="12" eb="18">
      <t>チホウコウキョウダンタイ</t>
    </rPh>
    <rPh sb="20" eb="22">
      <t>ニンテイ</t>
    </rPh>
    <phoneticPr fontId="2"/>
  </si>
  <si>
    <t>「その他」（認定住戸の変更等）</t>
    <rPh sb="3" eb="4">
      <t>タ</t>
    </rPh>
    <rPh sb="6" eb="8">
      <t>ニンテイ</t>
    </rPh>
    <rPh sb="8" eb="10">
      <t>ジュウコ</t>
    </rPh>
    <rPh sb="11" eb="13">
      <t>ヘンコウ</t>
    </rPh>
    <rPh sb="13" eb="14">
      <t>ナド</t>
    </rPh>
    <phoneticPr fontId="2"/>
  </si>
  <si>
    <t>V.R7_250930</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</si>
</sst>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6" formatCode="&quot;¥&quot;#,##0;[Red]&quot;¥&quot;\-#,##0"/>
    <numFmt numFmtId="176" formatCode="&quot;(&quot;0&quot;)&quot;"/>
    <numFmt numFmtId="177" formatCode="#,##0_ "/>
    <numFmt numFmtId="178" formatCode="0.00_ "/>
    <numFmt numFmtId="179" formatCode="0##########"/>
    <numFmt numFmtId="180" formatCode="ge\.mm\.dd"/>
    <numFmt numFmtId="181" formatCode="#,##0.00_ "/>
    <numFmt numFmtId="182" formatCode="0_ "/>
    <numFmt numFmtId="183" formatCode="#,##0_);[Red]\(#,##0\)"/>
    <numFmt numFmtId="184" formatCode="0.0000"/>
    <numFmt numFmtId="185" formatCode="#,##0;[Red]#,##0"/>
    <numFmt numFmtId="186" formatCode="0.000"/>
    <numFmt numFmtId="187" formatCode="#,##0&quot;戸&quot;"/>
    <numFmt numFmtId="188" formatCode="#,##0&quot;施設&quot;"/>
    <numFmt numFmtId="189" formatCode="#,##0_ ;[Red]\-#,##0\ "/>
    <numFmt numFmtId="190" formatCode="#,##0_);\(#,##0\)"/>
  </numFmts>
  <fonts count="46" x14ac:knownFonts="1">
    <font>
      <sz val="10"/>
      <name val="ＭＳ Ｐゴシック"/>
      <family val="3"/>
      <charset val="128"/>
    </font>
    <font>
      <sz val="10"/>
      <name val="ＭＳ Ｐゴシック"/>
      <family val="3"/>
      <charset val="128"/>
    </font>
    <font>
      <sz val="6"/>
      <name val="ＭＳ Ｐゴシック"/>
      <family val="3"/>
      <charset val="128"/>
    </font>
    <font>
      <sz val="11"/>
      <name val="ＭＳ Ｐゴシック"/>
      <family val="3"/>
      <charset val="128"/>
    </font>
    <font>
      <sz val="10"/>
      <name val="HG丸ｺﾞｼｯｸM-PRO"/>
      <family val="3"/>
      <charset val="128"/>
    </font>
    <font>
      <sz val="10.5"/>
      <name val="HG丸ｺﾞｼｯｸM-PRO"/>
      <family val="3"/>
      <charset val="128"/>
    </font>
    <font>
      <sz val="18"/>
      <name val="HG丸ｺﾞｼｯｸM-PRO"/>
      <family val="3"/>
      <charset val="128"/>
    </font>
    <font>
      <sz val="9"/>
      <name val="HG丸ｺﾞｼｯｸM-PRO"/>
      <family val="3"/>
      <charset val="128"/>
    </font>
    <font>
      <sz val="8"/>
      <name val="HG丸ｺﾞｼｯｸM-PRO"/>
      <family val="3"/>
      <charset val="128"/>
    </font>
    <font>
      <sz val="11"/>
      <name val="HG丸ｺﾞｼｯｸM-PRO"/>
      <family val="3"/>
      <charset val="128"/>
    </font>
    <font>
      <b/>
      <sz val="11"/>
      <name val="HG丸ｺﾞｼｯｸM-PRO"/>
      <family val="3"/>
      <charset val="128"/>
    </font>
    <font>
      <sz val="12"/>
      <name val="HG丸ｺﾞｼｯｸM-PRO"/>
      <family val="3"/>
      <charset val="128"/>
    </font>
    <font>
      <sz val="14"/>
      <name val="HG丸ｺﾞｼｯｸM-PRO"/>
      <family val="3"/>
      <charset val="128"/>
    </font>
    <font>
      <b/>
      <sz val="9"/>
      <name val="HG丸ｺﾞｼｯｸM-PRO"/>
      <family val="3"/>
      <charset val="128"/>
    </font>
    <font>
      <sz val="6"/>
      <name val="ＭＳ Ｐゴシック"/>
      <family val="3"/>
      <charset val="128"/>
    </font>
    <font>
      <sz val="7.5"/>
      <name val="HG丸ｺﾞｼｯｸM-PRO"/>
      <family val="3"/>
      <charset val="128"/>
    </font>
    <font>
      <sz val="7"/>
      <name val="HG丸ｺﾞｼｯｸM-PRO"/>
      <family val="3"/>
      <charset val="128"/>
    </font>
    <font>
      <sz val="6"/>
      <name val="ＭＳ Ｐゴシック"/>
      <family val="3"/>
      <charset val="128"/>
    </font>
    <font>
      <sz val="16"/>
      <name val="HG丸ｺﾞｼｯｸM-PRO"/>
      <family val="3"/>
      <charset val="128"/>
    </font>
    <font>
      <b/>
      <sz val="8"/>
      <name val="HG丸ｺﾞｼｯｸM-PRO"/>
      <family val="3"/>
      <charset val="128"/>
    </font>
    <font>
      <sz val="6"/>
      <name val="HG丸ｺﾞｼｯｸM-PRO"/>
      <family val="3"/>
      <charset val="128"/>
    </font>
    <font>
      <sz val="8"/>
      <name val="ＭＳ Ｐゴシック"/>
      <family val="3"/>
      <charset val="128"/>
    </font>
    <font>
      <sz val="9"/>
      <name val="ＭＳ Ｐゴシック"/>
      <family val="3"/>
      <charset val="128"/>
    </font>
    <font>
      <sz val="7"/>
      <name val="ＭＳ Ｐゴシック"/>
      <family val="3"/>
      <charset val="128"/>
    </font>
    <font>
      <b/>
      <sz val="12"/>
      <name val="HG丸ｺﾞｼｯｸM-PRO"/>
      <family val="3"/>
      <charset val="128"/>
    </font>
    <font>
      <sz val="11"/>
      <color theme="1"/>
      <name val="ＭＳ Ｐゴシック"/>
      <family val="3"/>
      <charset val="128"/>
      <scheme val="minor"/>
    </font>
    <font>
      <sz val="10"/>
      <color theme="3" tint="0.39997558519241921"/>
      <name val="ＭＳ Ｐゴシック"/>
      <family val="3"/>
      <charset val="128"/>
    </font>
    <font>
      <sz val="12"/>
      <color rgb="FFFF0000"/>
      <name val="ＭＳ Ｐゴシック"/>
      <family val="3"/>
      <charset val="128"/>
    </font>
    <font>
      <sz val="9"/>
      <color theme="0" tint="-0.249977111117893"/>
      <name val="ＭＳ Ｐゴシック"/>
      <family val="3"/>
      <charset val="128"/>
    </font>
    <font>
      <sz val="9"/>
      <color theme="0" tint="-0.249977111117893"/>
      <name val="ＭＳ Ｐゴシック"/>
      <family val="3"/>
      <charset val="128"/>
      <scheme val="major"/>
    </font>
    <font>
      <sz val="9"/>
      <color theme="0" tint="-0.249977111117893"/>
      <name val="ＭＳ ゴシック"/>
      <family val="3"/>
      <charset val="128"/>
    </font>
    <font>
      <b/>
      <sz val="14"/>
      <name val="HG丸ｺﾞｼｯｸM-PRO"/>
      <family val="3"/>
      <charset val="128"/>
    </font>
    <font>
      <u/>
      <sz val="12"/>
      <name val="HG丸ｺﾞｼｯｸM-PRO"/>
      <family val="3"/>
      <charset val="128"/>
    </font>
    <font>
      <sz val="9"/>
      <name val="ＭＳ Ｐゴシック"/>
      <family val="3"/>
      <charset val="128"/>
      <scheme val="major"/>
    </font>
    <font>
      <b/>
      <sz val="10"/>
      <name val="HG丸ｺﾞｼｯｸM-PRO"/>
      <family val="3"/>
      <charset val="128"/>
    </font>
    <font>
      <b/>
      <sz val="7"/>
      <name val="HG丸ｺﾞｼｯｸM-PRO"/>
      <family val="3"/>
      <charset val="128"/>
    </font>
    <font>
      <u/>
      <sz val="10"/>
      <name val="HG丸ｺﾞｼｯｸM-PRO"/>
      <family val="3"/>
      <charset val="128"/>
    </font>
    <font>
      <u/>
      <sz val="9"/>
      <name val="HG丸ｺﾞｼｯｸM-PRO"/>
      <family val="3"/>
      <charset val="128"/>
    </font>
    <font>
      <u/>
      <sz val="16"/>
      <name val="HG丸ｺﾞｼｯｸM-PRO"/>
      <family val="3"/>
      <charset val="128"/>
    </font>
    <font>
      <u/>
      <sz val="8"/>
      <name val="HG丸ｺﾞｼｯｸM-PRO"/>
      <family val="3"/>
      <charset val="128"/>
    </font>
    <font>
      <u/>
      <sz val="9"/>
      <color theme="0" tint="-0.249977111117893"/>
      <name val="ＭＳ Ｐゴシック"/>
      <family val="3"/>
      <charset val="128"/>
      <scheme val="major"/>
    </font>
    <font>
      <sz val="10"/>
      <color theme="0" tint="-0.34998626667073579"/>
      <name val="ＭＳ Ｐゴシック"/>
      <family val="3"/>
      <charset val="128"/>
    </font>
    <font>
      <sz val="10"/>
      <color theme="0" tint="-0.249977111117893"/>
      <name val="ＭＳ ゴシック"/>
      <family val="3"/>
      <charset val="128"/>
    </font>
    <font>
      <sz val="8"/>
      <color theme="0" tint="-0.34998626667073579"/>
      <name val="HG丸ｺﾞｼｯｸM-PRO"/>
      <family val="3"/>
      <charset val="128"/>
    </font>
    <font>
      <sz val="6"/>
      <name val="ＭＳ Ｐゴシック"/>
      <family val="2"/>
      <charset val="128"/>
      <scheme val="minor"/>
    </font>
    <font>
      <sz val="8"/>
      <color theme="0" tint="-0.14999847407452621"/>
      <name val="HG丸ｺﾞｼｯｸM-PRO"/>
      <family val="3"/>
      <charset val="128"/>
    </font>
  </fonts>
  <fills count="31">
    <fill>
      <patternFill patternType="none"/>
    </fill>
    <fill>
      <patternFill patternType="gray125"/>
    </fill>
    <fill>
      <patternFill patternType="solid">
        <fgColor rgb="FF92D050"/>
        <bgColor indexed="64"/>
      </patternFill>
    </fill>
    <fill>
      <patternFill patternType="solid">
        <fgColor theme="4" tint="0.39997558519241921"/>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
      <patternFill patternType="solid">
        <fgColor rgb="FFFFFFCC"/>
        <bgColor indexed="64"/>
      </patternFill>
    </fill>
    <fill>
      <patternFill patternType="solid">
        <fgColor rgb="FFFFC000"/>
        <bgColor indexed="64"/>
      </patternFill>
    </fill>
    <fill>
      <patternFill patternType="solid">
        <fgColor rgb="FFCCFFFF"/>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3" tint="0.79998168889431442"/>
        <bgColor indexed="64"/>
      </patternFill>
    </fill>
    <fill>
      <patternFill patternType="solid">
        <fgColor theme="0"/>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rgb="FFF8FCD2"/>
        <bgColor indexed="64"/>
      </patternFill>
    </fill>
    <fill>
      <patternFill patternType="solid">
        <fgColor theme="0" tint="-0.14999847407452621"/>
        <bgColor indexed="64"/>
      </patternFill>
    </fill>
    <fill>
      <patternFill patternType="solid">
        <fgColor rgb="FFFFCCFF"/>
        <bgColor indexed="64"/>
      </patternFill>
    </fill>
    <fill>
      <patternFill patternType="solid">
        <fgColor rgb="FFD8E4BC"/>
        <bgColor indexed="64"/>
      </patternFill>
    </fill>
    <fill>
      <patternFill patternType="solid">
        <fgColor rgb="FFC5D9F1"/>
        <bgColor indexed="64"/>
      </patternFill>
    </fill>
    <fill>
      <patternFill patternType="solid">
        <fgColor rgb="FFFFDDFF"/>
        <bgColor indexed="64"/>
      </patternFill>
    </fill>
    <fill>
      <patternFill patternType="solid">
        <fgColor theme="6" tint="0.39997558519241921"/>
        <bgColor indexed="64"/>
      </patternFill>
    </fill>
    <fill>
      <patternFill patternType="solid">
        <fgColor indexed="26"/>
        <bgColor indexed="64"/>
      </patternFill>
    </fill>
    <fill>
      <patternFill patternType="solid">
        <fgColor theme="0" tint="-0.34998626667073579"/>
        <bgColor indexed="64"/>
      </patternFill>
    </fill>
    <fill>
      <patternFill patternType="solid">
        <fgColor rgb="FFCCECFF"/>
        <bgColor indexed="64"/>
      </patternFill>
    </fill>
    <fill>
      <patternFill patternType="solid">
        <fgColor rgb="FFF2F2F2"/>
        <bgColor indexed="64"/>
      </patternFill>
    </fill>
    <fill>
      <patternFill patternType="solid">
        <fgColor rgb="FFDAEEF3"/>
        <bgColor indexed="64"/>
      </patternFill>
    </fill>
  </fills>
  <borders count="228">
    <border>
      <left/>
      <right/>
      <top/>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style="thin">
        <color indexed="64"/>
      </top>
      <bottom style="hair">
        <color indexed="64"/>
      </bottom>
      <diagonal/>
    </border>
    <border>
      <left/>
      <right/>
      <top style="thin">
        <color indexed="64"/>
      </top>
      <bottom/>
      <diagonal/>
    </border>
    <border>
      <left/>
      <right style="hair">
        <color indexed="64"/>
      </right>
      <top style="thin">
        <color indexed="64"/>
      </top>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style="hair">
        <color indexed="64"/>
      </right>
      <top style="hair">
        <color indexed="64"/>
      </top>
      <bottom/>
      <diagonal/>
    </border>
    <border>
      <left style="hair">
        <color indexed="64"/>
      </left>
      <right style="medium">
        <color indexed="64"/>
      </right>
      <top style="hair">
        <color indexed="64"/>
      </top>
      <bottom/>
      <diagonal/>
    </border>
    <border>
      <left style="hair">
        <color indexed="64"/>
      </left>
      <right/>
      <top style="hair">
        <color indexed="64"/>
      </top>
      <bottom/>
      <diagonal/>
    </border>
    <border>
      <left style="hair">
        <color indexed="64"/>
      </left>
      <right style="thin">
        <color indexed="64"/>
      </right>
      <top style="hair">
        <color indexed="64"/>
      </top>
      <bottom style="medium">
        <color indexed="64"/>
      </bottom>
      <diagonal/>
    </border>
    <border>
      <left style="medium">
        <color indexed="64"/>
      </left>
      <right/>
      <top style="hair">
        <color indexed="64"/>
      </top>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right style="hair">
        <color indexed="64"/>
      </right>
      <top style="hair">
        <color indexed="64"/>
      </top>
      <bottom/>
      <diagonal/>
    </border>
    <border>
      <left style="hair">
        <color indexed="64"/>
      </left>
      <right style="thin">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right style="hair">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diagonal/>
    </border>
    <border>
      <left/>
      <right/>
      <top/>
      <bottom style="thin">
        <color indexed="64"/>
      </bottom>
      <diagonal/>
    </border>
    <border>
      <left/>
      <right/>
      <top/>
      <bottom style="hair">
        <color indexed="64"/>
      </bottom>
      <diagonal/>
    </border>
    <border>
      <left style="thin">
        <color indexed="64"/>
      </left>
      <right/>
      <top/>
      <bottom style="thin">
        <color indexed="64"/>
      </bottom>
      <diagonal/>
    </border>
    <border>
      <left/>
      <right style="hair">
        <color indexed="64"/>
      </right>
      <top/>
      <bottom style="thin">
        <color indexed="64"/>
      </bottom>
      <diagonal/>
    </border>
    <border>
      <left style="thin">
        <color indexed="64"/>
      </left>
      <right/>
      <top style="hair">
        <color indexed="64"/>
      </top>
      <bottom style="hair">
        <color indexed="64"/>
      </bottom>
      <diagonal/>
    </border>
    <border>
      <left style="thin">
        <color indexed="64"/>
      </left>
      <right/>
      <top style="hair">
        <color indexed="64"/>
      </top>
      <bottom style="medium">
        <color indexed="64"/>
      </bottom>
      <diagonal/>
    </border>
    <border>
      <left style="medium">
        <color indexed="64"/>
      </left>
      <right style="thin">
        <color indexed="64"/>
      </right>
      <top/>
      <bottom/>
      <diagonal/>
    </border>
    <border>
      <left style="thin">
        <color indexed="64"/>
      </left>
      <right style="hair">
        <color indexed="64"/>
      </right>
      <top style="hair">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top style="medium">
        <color indexed="64"/>
      </top>
      <bottom style="hair">
        <color indexed="64"/>
      </bottom>
      <diagonal/>
    </border>
    <border>
      <left style="thin">
        <color indexed="64"/>
      </left>
      <right/>
      <top style="medium">
        <color indexed="64"/>
      </top>
      <bottom/>
      <diagonal/>
    </border>
    <border>
      <left style="medium">
        <color indexed="64"/>
      </left>
      <right/>
      <top/>
      <bottom/>
      <diagonal/>
    </border>
    <border>
      <left/>
      <right style="thin">
        <color indexed="64"/>
      </right>
      <top/>
      <bottom/>
      <diagonal/>
    </border>
    <border>
      <left/>
      <right/>
      <top/>
      <bottom style="medium">
        <color indexed="64"/>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top style="hair">
        <color indexed="64"/>
      </top>
      <bottom style="medium">
        <color indexed="64"/>
      </bottom>
      <diagonal/>
    </border>
    <border>
      <left/>
      <right style="thin">
        <color indexed="64"/>
      </right>
      <top/>
      <bottom style="thin">
        <color indexed="64"/>
      </bottom>
      <diagonal/>
    </border>
    <border>
      <left style="hair">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hair">
        <color indexed="64"/>
      </right>
      <top/>
      <bottom/>
      <diagonal/>
    </border>
    <border>
      <left style="thin">
        <color indexed="64"/>
      </left>
      <right style="hair">
        <color indexed="64"/>
      </right>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bottom style="hair">
        <color indexed="64"/>
      </bottom>
      <diagonal/>
    </border>
    <border>
      <left style="thin">
        <color indexed="64"/>
      </left>
      <right/>
      <top style="hair">
        <color indexed="64"/>
      </top>
      <bottom/>
      <diagonal/>
    </border>
    <border>
      <left/>
      <right style="hair">
        <color indexed="64"/>
      </right>
      <top/>
      <bottom/>
      <diagonal/>
    </border>
    <border>
      <left/>
      <right style="hair">
        <color indexed="64"/>
      </right>
      <top/>
      <bottom style="hair">
        <color indexed="64"/>
      </bottom>
      <diagonal/>
    </border>
    <border>
      <left/>
      <right style="thin">
        <color indexed="64"/>
      </right>
      <top style="medium">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thin">
        <color indexed="64"/>
      </right>
      <top style="hair">
        <color indexed="64"/>
      </top>
      <bottom style="thin">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style="double">
        <color indexed="64"/>
      </bottom>
      <diagonal/>
    </border>
    <border>
      <left/>
      <right/>
      <top style="hair">
        <color indexed="64"/>
      </top>
      <bottom style="thin">
        <color indexed="64"/>
      </bottom>
      <diagonal/>
    </border>
    <border>
      <left/>
      <right/>
      <top style="double">
        <color indexed="64"/>
      </top>
      <bottom style="hair">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right style="hair">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hair">
        <color indexed="64"/>
      </bottom>
      <diagonal/>
    </border>
    <border>
      <left/>
      <right style="thin">
        <color indexed="64"/>
      </right>
      <top style="hair">
        <color indexed="64"/>
      </top>
      <bottom/>
      <diagonal/>
    </border>
    <border>
      <left style="thin">
        <color indexed="64"/>
      </left>
      <right style="hair">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right style="thin">
        <color indexed="64"/>
      </right>
      <top style="hair">
        <color indexed="64"/>
      </top>
      <bottom style="medium">
        <color indexed="64"/>
      </bottom>
      <diagonal/>
    </border>
    <border>
      <left/>
      <right style="medium">
        <color indexed="64"/>
      </right>
      <top style="hair">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style="medium">
        <color indexed="64"/>
      </left>
      <right/>
      <top/>
      <bottom style="hair">
        <color indexed="64"/>
      </bottom>
      <diagonal/>
    </border>
    <border>
      <left style="medium">
        <color indexed="64"/>
      </left>
      <right style="thin">
        <color indexed="64"/>
      </right>
      <top/>
      <bottom style="medium">
        <color indexed="64"/>
      </bottom>
      <diagonal/>
    </border>
    <border>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medium">
        <color indexed="64"/>
      </left>
      <right/>
      <top/>
      <bottom style="thin">
        <color indexed="64"/>
      </bottom>
      <diagonal/>
    </border>
    <border>
      <left/>
      <right style="hair">
        <color indexed="64"/>
      </right>
      <top style="thin">
        <color indexed="64"/>
      </top>
      <bottom style="thin">
        <color indexed="64"/>
      </bottom>
      <diagonal/>
    </border>
    <border>
      <left style="medium">
        <color indexed="64"/>
      </left>
      <right/>
      <top style="hair">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diagonal/>
    </border>
    <border>
      <left style="hair">
        <color indexed="64"/>
      </left>
      <right/>
      <top style="hair">
        <color indexed="64"/>
      </top>
      <bottom style="medium">
        <color indexed="64"/>
      </bottom>
      <diagonal/>
    </border>
    <border>
      <left/>
      <right style="hair">
        <color indexed="64"/>
      </right>
      <top style="hair">
        <color indexed="64"/>
      </top>
      <bottom style="medium">
        <color indexed="64"/>
      </bottom>
      <diagonal/>
    </border>
    <border>
      <left/>
      <right style="medium">
        <color indexed="64"/>
      </right>
      <top style="hair">
        <color indexed="64"/>
      </top>
      <bottom style="medium">
        <color indexed="64"/>
      </bottom>
      <diagonal/>
    </border>
    <border>
      <left/>
      <right style="hair">
        <color indexed="64"/>
      </right>
      <top style="medium">
        <color indexed="64"/>
      </top>
      <bottom style="hair">
        <color indexed="64"/>
      </bottom>
      <diagonal/>
    </border>
    <border>
      <left style="thin">
        <color indexed="64"/>
      </left>
      <right/>
      <top style="medium">
        <color indexed="64"/>
      </top>
      <bottom style="hair">
        <color indexed="64"/>
      </bottom>
      <diagonal/>
    </border>
    <border>
      <left style="medium">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style="hair">
        <color indexed="64"/>
      </left>
      <right style="hair">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hair">
        <color indexed="64"/>
      </bottom>
      <diagonal/>
    </border>
    <border>
      <left/>
      <right style="thin">
        <color indexed="64"/>
      </right>
      <top style="double">
        <color indexed="64"/>
      </top>
      <bottom style="hair">
        <color indexed="64"/>
      </bottom>
      <diagonal/>
    </border>
    <border diagonalUp="1">
      <left style="thin">
        <color indexed="64"/>
      </left>
      <right/>
      <top style="thin">
        <color indexed="64"/>
      </top>
      <bottom/>
      <diagonal style="hair">
        <color indexed="64"/>
      </diagonal>
    </border>
    <border diagonalUp="1">
      <left/>
      <right/>
      <top style="thin">
        <color indexed="64"/>
      </top>
      <bottom/>
      <diagonal style="hair">
        <color indexed="64"/>
      </diagonal>
    </border>
    <border diagonalUp="1">
      <left/>
      <right style="thin">
        <color indexed="64"/>
      </right>
      <top style="thin">
        <color indexed="64"/>
      </top>
      <bottom/>
      <diagonal style="hair">
        <color indexed="64"/>
      </diagonal>
    </border>
    <border diagonalUp="1">
      <left style="thin">
        <color indexed="64"/>
      </left>
      <right/>
      <top/>
      <bottom/>
      <diagonal style="hair">
        <color indexed="64"/>
      </diagonal>
    </border>
    <border diagonalUp="1">
      <left/>
      <right/>
      <top/>
      <bottom/>
      <diagonal style="hair">
        <color indexed="64"/>
      </diagonal>
    </border>
    <border diagonalUp="1">
      <left/>
      <right style="thin">
        <color indexed="64"/>
      </right>
      <top/>
      <bottom/>
      <diagonal style="hair">
        <color indexed="64"/>
      </diagonal>
    </border>
    <border diagonalUp="1">
      <left style="thin">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thin">
        <color indexed="64"/>
      </right>
      <top/>
      <bottom style="thin">
        <color indexed="64"/>
      </bottom>
      <diagonal style="hair">
        <color indexed="64"/>
      </diagonal>
    </border>
    <border diagonalUp="1">
      <left style="double">
        <color indexed="64"/>
      </left>
      <right style="thin">
        <color indexed="64"/>
      </right>
      <top style="thin">
        <color indexed="64"/>
      </top>
      <bottom/>
      <diagonal style="hair">
        <color indexed="64"/>
      </diagonal>
    </border>
    <border diagonalUp="1">
      <left style="thin">
        <color indexed="64"/>
      </left>
      <right style="thin">
        <color indexed="64"/>
      </right>
      <top style="thin">
        <color indexed="64"/>
      </top>
      <bottom/>
      <diagonal style="hair">
        <color indexed="64"/>
      </diagonal>
    </border>
    <border diagonalUp="1">
      <left style="double">
        <color indexed="64"/>
      </left>
      <right style="thin">
        <color indexed="64"/>
      </right>
      <top/>
      <bottom style="thin">
        <color indexed="64"/>
      </bottom>
      <diagonal style="hair">
        <color indexed="64"/>
      </diagonal>
    </border>
    <border diagonalUp="1">
      <left style="thin">
        <color indexed="64"/>
      </left>
      <right style="thin">
        <color indexed="64"/>
      </right>
      <top/>
      <bottom style="thin">
        <color indexed="64"/>
      </bottom>
      <diagonal style="hair">
        <color indexed="64"/>
      </diagonal>
    </border>
    <border>
      <left style="hair">
        <color indexed="64"/>
      </left>
      <right style="thin">
        <color indexed="64"/>
      </right>
      <top/>
      <bottom style="thin">
        <color indexed="64"/>
      </bottom>
      <diagonal/>
    </border>
    <border>
      <left style="hair">
        <color indexed="64"/>
      </left>
      <right style="thin">
        <color indexed="64"/>
      </right>
      <top/>
      <bottom/>
      <diagonal/>
    </border>
    <border>
      <left style="hair">
        <color indexed="64"/>
      </left>
      <right style="thin">
        <color indexed="64"/>
      </right>
      <top style="thin">
        <color indexed="64"/>
      </top>
      <bottom/>
      <diagonal/>
    </border>
    <border diagonalUp="1">
      <left style="thin">
        <color indexed="64"/>
      </left>
      <right/>
      <top style="thin">
        <color indexed="64"/>
      </top>
      <bottom style="thin">
        <color indexed="64"/>
      </bottom>
      <diagonal style="thin">
        <color indexed="64"/>
      </diagonal>
    </border>
    <border diagonalUp="1">
      <left/>
      <right style="hair">
        <color indexed="64"/>
      </right>
      <top style="thin">
        <color indexed="64"/>
      </top>
      <bottom style="thin">
        <color indexed="64"/>
      </bottom>
      <diagonal style="thin">
        <color indexed="64"/>
      </diagonal>
    </border>
    <border diagonalUp="1">
      <left style="hair">
        <color indexed="64"/>
      </left>
      <right style="hair">
        <color indexed="64"/>
      </right>
      <top style="thin">
        <color indexed="64"/>
      </top>
      <bottom style="thin">
        <color indexed="64"/>
      </bottom>
      <diagonal style="hair">
        <color indexed="64"/>
      </diagonal>
    </border>
    <border diagonalUp="1">
      <left style="hair">
        <color indexed="64"/>
      </left>
      <right style="thin">
        <color indexed="64"/>
      </right>
      <top style="thin">
        <color indexed="64"/>
      </top>
      <bottom style="thin">
        <color indexed="64"/>
      </bottom>
      <diagonal style="thin">
        <color indexed="64"/>
      </diagonal>
    </border>
    <border diagonalUp="1">
      <left style="hair">
        <color indexed="64"/>
      </left>
      <right style="thin">
        <color indexed="64"/>
      </right>
      <top style="hair">
        <color indexed="64"/>
      </top>
      <bottom style="hair">
        <color indexed="64"/>
      </bottom>
      <diagonal style="hair">
        <color indexed="64"/>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hair">
        <color indexed="64"/>
      </right>
      <top style="thin">
        <color indexed="64"/>
      </top>
      <bottom style="thin">
        <color indexed="64"/>
      </bottom>
      <diagonal style="hair">
        <color indexed="64"/>
      </diagonal>
    </border>
    <border diagonalUp="1">
      <left/>
      <right style="thin">
        <color indexed="64"/>
      </right>
      <top style="thin">
        <color indexed="64"/>
      </top>
      <bottom style="thin">
        <color indexed="64"/>
      </bottom>
      <diagonal style="hair">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medium">
        <color indexed="64"/>
      </right>
      <top/>
      <bottom/>
      <diagonal/>
    </border>
    <border>
      <left style="thin">
        <color indexed="64"/>
      </left>
      <right style="medium">
        <color indexed="64"/>
      </right>
      <top style="hair">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dotted">
        <color indexed="64"/>
      </left>
      <right style="dotted">
        <color indexed="64"/>
      </right>
      <top style="thin">
        <color indexed="64"/>
      </top>
      <bottom style="thin">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right style="medium">
        <color indexed="64"/>
      </right>
      <top style="hair">
        <color indexed="64"/>
      </top>
      <bottom style="thin">
        <color indexed="64"/>
      </bottom>
      <diagonal/>
    </border>
    <border>
      <left style="hair">
        <color indexed="64"/>
      </left>
      <right/>
      <top style="medium">
        <color indexed="64"/>
      </top>
      <bottom/>
      <diagonal/>
    </border>
    <border>
      <left/>
      <right style="hair">
        <color indexed="64"/>
      </right>
      <top style="medium">
        <color indexed="64"/>
      </top>
      <bottom/>
      <diagonal/>
    </border>
    <border>
      <left style="medium">
        <color indexed="64"/>
      </left>
      <right style="medium">
        <color indexed="64"/>
      </right>
      <top style="medium">
        <color indexed="64"/>
      </top>
      <bottom style="medium">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s>
  <cellStyleXfs count="18">
    <xf numFmtId="0" fontId="0" fillId="0" borderId="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38" fontId="1"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25" fillId="0" borderId="0" applyFont="0" applyFill="0" applyBorder="0" applyAlignment="0" applyProtection="0">
      <alignment vertical="center"/>
    </xf>
    <xf numFmtId="6" fontId="1"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25" fillId="0" borderId="0">
      <alignment vertical="center"/>
    </xf>
    <xf numFmtId="0" fontId="25" fillId="0" borderId="0">
      <alignment vertical="center"/>
    </xf>
    <xf numFmtId="0" fontId="25" fillId="0" borderId="0">
      <alignment vertical="center"/>
    </xf>
    <xf numFmtId="0" fontId="3" fillId="0" borderId="0">
      <alignment vertical="center"/>
    </xf>
  </cellStyleXfs>
  <cellXfs count="2539">
    <xf numFmtId="0" fontId="0" fillId="0" borderId="0" xfId="0">
      <alignment vertical="center"/>
    </xf>
    <xf numFmtId="0" fontId="0" fillId="0" borderId="1" xfId="0" applyBorder="1" applyAlignment="1">
      <alignment vertical="top" textRotation="180" shrinkToFit="1"/>
    </xf>
    <xf numFmtId="0" fontId="0" fillId="0" borderId="2" xfId="0" applyBorder="1" applyAlignment="1">
      <alignment horizontal="center" textRotation="180" shrinkToFit="1"/>
    </xf>
    <xf numFmtId="0" fontId="0" fillId="0" borderId="3" xfId="0" applyBorder="1" applyAlignment="1">
      <alignment horizontal="center" textRotation="180" shrinkToFit="1"/>
    </xf>
    <xf numFmtId="0" fontId="0" fillId="0" borderId="4" xfId="0" applyBorder="1" applyAlignment="1">
      <alignment horizontal="center" textRotation="180" shrinkToFit="1"/>
    </xf>
    <xf numFmtId="0" fontId="0" fillId="0" borderId="0" xfId="0" applyAlignment="1">
      <alignment vertical="center" textRotation="180" shrinkToFit="1"/>
    </xf>
    <xf numFmtId="0" fontId="0" fillId="2" borderId="5" xfId="0" applyFill="1" applyBorder="1">
      <alignment vertical="center"/>
    </xf>
    <xf numFmtId="0" fontId="0" fillId="2" borderId="6" xfId="0" applyFill="1" applyBorder="1">
      <alignment vertical="center"/>
    </xf>
    <xf numFmtId="0" fontId="0" fillId="2" borderId="7" xfId="0" applyFill="1" applyBorder="1">
      <alignment vertical="center"/>
    </xf>
    <xf numFmtId="0" fontId="0" fillId="3" borderId="5" xfId="0" applyFill="1" applyBorder="1">
      <alignment vertical="center"/>
    </xf>
    <xf numFmtId="0" fontId="0" fillId="3" borderId="6" xfId="0" applyFill="1" applyBorder="1">
      <alignment vertical="center"/>
    </xf>
    <xf numFmtId="0" fontId="0" fillId="3" borderId="7" xfId="0" applyFill="1" applyBorder="1">
      <alignment vertical="center"/>
    </xf>
    <xf numFmtId="0" fontId="0" fillId="4" borderId="5" xfId="0" applyFill="1" applyBorder="1">
      <alignment vertical="center"/>
    </xf>
    <xf numFmtId="0" fontId="0" fillId="4" borderId="6" xfId="0" applyFill="1" applyBorder="1">
      <alignment vertical="center"/>
    </xf>
    <xf numFmtId="0" fontId="0" fillId="4" borderId="7" xfId="0" applyFill="1" applyBorder="1">
      <alignment vertical="center"/>
    </xf>
    <xf numFmtId="0" fontId="0" fillId="5" borderId="5" xfId="0" applyFill="1" applyBorder="1">
      <alignment vertical="center"/>
    </xf>
    <xf numFmtId="0" fontId="0" fillId="5" borderId="6" xfId="0" applyFill="1" applyBorder="1">
      <alignment vertical="center"/>
    </xf>
    <xf numFmtId="0" fontId="0" fillId="5" borderId="7" xfId="0" applyFill="1" applyBorder="1">
      <alignment vertical="center"/>
    </xf>
    <xf numFmtId="180" fontId="0" fillId="0" borderId="8" xfId="0" applyNumberFormat="1" applyBorder="1" applyAlignment="1">
      <alignment vertical="top" textRotation="180" shrinkToFit="1"/>
    </xf>
    <xf numFmtId="0" fontId="0" fillId="0" borderId="9" xfId="0" applyBorder="1" applyAlignment="1">
      <alignment vertical="top" textRotation="180" shrinkToFit="1"/>
    </xf>
    <xf numFmtId="180" fontId="0" fillId="0" borderId="1" xfId="0" applyNumberFormat="1" applyBorder="1" applyAlignment="1">
      <alignment vertical="top" textRotation="180" shrinkToFit="1"/>
    </xf>
    <xf numFmtId="0" fontId="0" fillId="6" borderId="4" xfId="0" applyFill="1" applyBorder="1" applyAlignment="1">
      <alignment horizontal="center" textRotation="180" shrinkToFit="1"/>
    </xf>
    <xf numFmtId="0" fontId="0" fillId="6" borderId="3" xfId="0" applyFill="1" applyBorder="1" applyAlignment="1">
      <alignment horizontal="center" textRotation="180" shrinkToFit="1"/>
    </xf>
    <xf numFmtId="0" fontId="0" fillId="6" borderId="10" xfId="0" applyFill="1" applyBorder="1" applyAlignment="1">
      <alignment horizontal="center" textRotation="180" shrinkToFit="1"/>
    </xf>
    <xf numFmtId="0" fontId="0" fillId="7" borderId="3" xfId="0" applyFill="1" applyBorder="1" applyAlignment="1">
      <alignment horizontal="center" textRotation="180" shrinkToFit="1"/>
    </xf>
    <xf numFmtId="0" fontId="0" fillId="7" borderId="4" xfId="0" applyFill="1" applyBorder="1" applyAlignment="1">
      <alignment horizontal="center" textRotation="180" shrinkToFit="1"/>
    </xf>
    <xf numFmtId="0" fontId="26" fillId="0" borderId="0" xfId="0" applyFont="1" applyAlignment="1">
      <alignment vertical="center" textRotation="180" shrinkToFit="1"/>
    </xf>
    <xf numFmtId="0" fontId="0" fillId="8" borderId="5" xfId="0" applyFill="1" applyBorder="1">
      <alignment vertical="center"/>
    </xf>
    <xf numFmtId="0" fontId="0" fillId="8" borderId="6" xfId="0" applyFill="1" applyBorder="1">
      <alignment vertical="center"/>
    </xf>
    <xf numFmtId="0" fontId="0" fillId="8" borderId="7" xfId="0" applyFill="1" applyBorder="1">
      <alignment vertical="center"/>
    </xf>
    <xf numFmtId="0" fontId="0" fillId="7" borderId="1" xfId="0" applyFill="1" applyBorder="1" applyAlignment="1">
      <alignment vertical="top" textRotation="180" shrinkToFit="1"/>
    </xf>
    <xf numFmtId="0" fontId="0" fillId="0" borderId="3" xfId="0" applyBorder="1" applyAlignment="1">
      <alignment horizontal="right" textRotation="180" shrinkToFit="1"/>
    </xf>
    <xf numFmtId="0" fontId="0" fillId="9" borderId="3" xfId="0" applyFill="1" applyBorder="1" applyAlignment="1">
      <alignment horizontal="center" textRotation="180" shrinkToFit="1"/>
    </xf>
    <xf numFmtId="0" fontId="0" fillId="9" borderId="4" xfId="0" applyFill="1" applyBorder="1" applyAlignment="1">
      <alignment horizontal="center" textRotation="180" shrinkToFit="1"/>
    </xf>
    <xf numFmtId="0" fontId="0" fillId="9" borderId="0" xfId="0" applyFill="1">
      <alignment vertical="center"/>
    </xf>
    <xf numFmtId="0" fontId="0" fillId="0" borderId="11" xfId="0" applyBorder="1" applyAlignment="1">
      <alignment vertical="center" textRotation="180" shrinkToFit="1"/>
    </xf>
    <xf numFmtId="0" fontId="0" fillId="0" borderId="12" xfId="0" applyBorder="1" applyAlignment="1">
      <alignment vertical="center" textRotation="180" shrinkToFit="1"/>
    </xf>
    <xf numFmtId="0" fontId="0" fillId="0" borderId="13" xfId="0" applyBorder="1" applyAlignment="1">
      <alignment vertical="center" textRotation="180" shrinkToFit="1"/>
    </xf>
    <xf numFmtId="0" fontId="0" fillId="7" borderId="14" xfId="0" applyFill="1" applyBorder="1" applyAlignment="1">
      <alignment horizontal="center" textRotation="180" shrinkToFit="1"/>
    </xf>
    <xf numFmtId="0" fontId="0" fillId="7" borderId="15" xfId="0" applyFill="1" applyBorder="1" applyAlignment="1">
      <alignment horizontal="center" textRotation="180" shrinkToFit="1"/>
    </xf>
    <xf numFmtId="0" fontId="0" fillId="7" borderId="16" xfId="0" applyFill="1" applyBorder="1" applyAlignment="1">
      <alignment horizontal="center" textRotation="180" shrinkToFit="1"/>
    </xf>
    <xf numFmtId="0" fontId="0" fillId="7" borderId="17" xfId="0" applyFill="1" applyBorder="1" applyAlignment="1">
      <alignment horizontal="center" textRotation="180" shrinkToFit="1"/>
    </xf>
    <xf numFmtId="0" fontId="0" fillId="7" borderId="18" xfId="0" applyFill="1" applyBorder="1" applyAlignment="1">
      <alignment vertical="top" textRotation="180" shrinkToFit="1"/>
    </xf>
    <xf numFmtId="0" fontId="0" fillId="7" borderId="19" xfId="0" applyFill="1" applyBorder="1" applyAlignment="1">
      <alignment vertical="top" textRotation="180" shrinkToFit="1"/>
    </xf>
    <xf numFmtId="0" fontId="0" fillId="7" borderId="20" xfId="0" applyFill="1" applyBorder="1" applyAlignment="1">
      <alignment vertical="top" textRotation="180" shrinkToFit="1"/>
    </xf>
    <xf numFmtId="0" fontId="0" fillId="0" borderId="21" xfId="0" applyBorder="1" applyAlignment="1">
      <alignment vertical="center" textRotation="180" shrinkToFit="1"/>
    </xf>
    <xf numFmtId="0" fontId="0" fillId="3" borderId="22" xfId="0" applyFill="1" applyBorder="1">
      <alignment vertical="center"/>
    </xf>
    <xf numFmtId="0" fontId="0" fillId="7" borderId="23" xfId="0" applyFill="1" applyBorder="1" applyAlignment="1">
      <alignment horizontal="center" textRotation="180" shrinkToFit="1"/>
    </xf>
    <xf numFmtId="0" fontId="0" fillId="7" borderId="24" xfId="0" applyFill="1" applyBorder="1" applyAlignment="1">
      <alignment horizontal="center" textRotation="180" shrinkToFit="1"/>
    </xf>
    <xf numFmtId="0" fontId="0" fillId="7" borderId="25" xfId="0" applyFill="1" applyBorder="1" applyAlignment="1">
      <alignment vertical="top" textRotation="180" shrinkToFit="1"/>
    </xf>
    <xf numFmtId="0" fontId="0" fillId="0" borderId="26" xfId="0" applyBorder="1" applyAlignment="1">
      <alignment horizontal="center" textRotation="180" shrinkToFit="1"/>
    </xf>
    <xf numFmtId="0" fontId="0" fillId="0" borderId="27" xfId="0" applyBorder="1" applyAlignment="1">
      <alignment horizontal="center" textRotation="180" shrinkToFit="1"/>
    </xf>
    <xf numFmtId="0" fontId="0" fillId="0" borderId="28" xfId="0" applyBorder="1" applyAlignment="1">
      <alignment vertical="top" textRotation="180" shrinkToFit="1"/>
    </xf>
    <xf numFmtId="0" fontId="0" fillId="10" borderId="5" xfId="0" applyFill="1" applyBorder="1">
      <alignment vertical="center"/>
    </xf>
    <xf numFmtId="0" fontId="0" fillId="10" borderId="6" xfId="0" applyFill="1" applyBorder="1">
      <alignment vertical="center"/>
    </xf>
    <xf numFmtId="0" fontId="0" fillId="10" borderId="7" xfId="0" applyFill="1" applyBorder="1">
      <alignment vertical="center"/>
    </xf>
    <xf numFmtId="0" fontId="0" fillId="9" borderId="26" xfId="0" applyFill="1" applyBorder="1" applyAlignment="1">
      <alignment horizontal="center" textRotation="180" shrinkToFit="1"/>
    </xf>
    <xf numFmtId="0" fontId="0" fillId="9" borderId="27" xfId="0" applyFill="1" applyBorder="1" applyAlignment="1">
      <alignment horizontal="center" textRotation="180" shrinkToFit="1"/>
    </xf>
    <xf numFmtId="0" fontId="0" fillId="6" borderId="29" xfId="0" applyFill="1" applyBorder="1" applyAlignment="1">
      <alignment horizontal="center" textRotation="180" shrinkToFit="1"/>
    </xf>
    <xf numFmtId="180" fontId="0" fillId="11" borderId="30" xfId="0" applyNumberFormat="1" applyFill="1" applyBorder="1" applyAlignment="1">
      <alignment vertical="top" textRotation="180" shrinkToFit="1"/>
    </xf>
    <xf numFmtId="0" fontId="0" fillId="11" borderId="31" xfId="0" applyFill="1" applyBorder="1" applyAlignment="1">
      <alignment vertical="top" textRotation="180" shrinkToFit="1"/>
    </xf>
    <xf numFmtId="0" fontId="0" fillId="11" borderId="32" xfId="0" applyFill="1" applyBorder="1" applyAlignment="1">
      <alignment vertical="top" textRotation="180" shrinkToFit="1"/>
    </xf>
    <xf numFmtId="180" fontId="0" fillId="11" borderId="31" xfId="0" applyNumberFormat="1" applyFill="1" applyBorder="1" applyAlignment="1">
      <alignment vertical="top" textRotation="180" shrinkToFit="1"/>
    </xf>
    <xf numFmtId="0" fontId="0" fillId="11" borderId="33" xfId="0" applyFill="1" applyBorder="1" applyAlignment="1">
      <alignment vertical="top" textRotation="180" shrinkToFit="1"/>
    </xf>
    <xf numFmtId="0" fontId="27" fillId="9" borderId="34" xfId="0" applyFont="1" applyFill="1" applyBorder="1" applyAlignment="1">
      <alignment vertical="center" textRotation="180"/>
    </xf>
    <xf numFmtId="0" fontId="27" fillId="9" borderId="35" xfId="0" applyFont="1" applyFill="1" applyBorder="1" applyAlignment="1">
      <alignment vertical="center" textRotation="180"/>
    </xf>
    <xf numFmtId="0" fontId="27" fillId="9" borderId="36" xfId="0" applyFont="1" applyFill="1" applyBorder="1" applyAlignment="1">
      <alignment vertical="center" textRotation="180"/>
    </xf>
    <xf numFmtId="0" fontId="27" fillId="9" borderId="37" xfId="0" applyFont="1" applyFill="1" applyBorder="1" applyAlignment="1">
      <alignment vertical="center" textRotation="180"/>
    </xf>
    <xf numFmtId="0" fontId="27" fillId="9" borderId="38" xfId="0" applyFont="1" applyFill="1" applyBorder="1" applyAlignment="1">
      <alignment vertical="center" textRotation="180"/>
    </xf>
    <xf numFmtId="0" fontId="0" fillId="10" borderId="39" xfId="0" applyFill="1" applyBorder="1">
      <alignment vertical="center"/>
    </xf>
    <xf numFmtId="0" fontId="0" fillId="10" borderId="40" xfId="0" applyFill="1" applyBorder="1">
      <alignment vertical="center"/>
    </xf>
    <xf numFmtId="0" fontId="0" fillId="10" borderId="41" xfId="0" applyFill="1" applyBorder="1">
      <alignment vertical="center"/>
    </xf>
    <xf numFmtId="0" fontId="0" fillId="5" borderId="39" xfId="0" applyFill="1" applyBorder="1">
      <alignment vertical="center"/>
    </xf>
    <xf numFmtId="0" fontId="0" fillId="5" borderId="40" xfId="0" applyFill="1" applyBorder="1">
      <alignment vertical="center"/>
    </xf>
    <xf numFmtId="0" fontId="0" fillId="5" borderId="41" xfId="0" applyFill="1" applyBorder="1">
      <alignment vertical="center"/>
    </xf>
    <xf numFmtId="0" fontId="0" fillId="2" borderId="39" xfId="0" applyFill="1" applyBorder="1">
      <alignment vertical="center"/>
    </xf>
    <xf numFmtId="0" fontId="0" fillId="2" borderId="40" xfId="0" applyFill="1" applyBorder="1">
      <alignment vertical="center"/>
    </xf>
    <xf numFmtId="0" fontId="0" fillId="2" borderId="41" xfId="0" applyFill="1" applyBorder="1">
      <alignment vertical="center"/>
    </xf>
    <xf numFmtId="0" fontId="0" fillId="3" borderId="39" xfId="0" applyFill="1" applyBorder="1">
      <alignment vertical="center"/>
    </xf>
    <xf numFmtId="0" fontId="0" fillId="3" borderId="40" xfId="0" applyFill="1" applyBorder="1">
      <alignment vertical="center"/>
    </xf>
    <xf numFmtId="0" fontId="0" fillId="3" borderId="42" xfId="0" applyFill="1" applyBorder="1">
      <alignment vertical="center"/>
    </xf>
    <xf numFmtId="0" fontId="0" fillId="3" borderId="43" xfId="0" applyFill="1" applyBorder="1">
      <alignment vertical="center"/>
    </xf>
    <xf numFmtId="0" fontId="0" fillId="3" borderId="41" xfId="0" applyFill="1" applyBorder="1">
      <alignment vertical="center"/>
    </xf>
    <xf numFmtId="0" fontId="0" fillId="4" borderId="39" xfId="0" applyFill="1" applyBorder="1">
      <alignment vertical="center"/>
    </xf>
    <xf numFmtId="0" fontId="0" fillId="4" borderId="40" xfId="0" applyFill="1" applyBorder="1">
      <alignment vertical="center"/>
    </xf>
    <xf numFmtId="0" fontId="0" fillId="4" borderId="41" xfId="0" applyFill="1" applyBorder="1">
      <alignment vertical="center"/>
    </xf>
    <xf numFmtId="0" fontId="0" fillId="0" borderId="14" xfId="0" applyBorder="1" applyAlignment="1">
      <alignment horizontal="center" textRotation="180" shrinkToFit="1"/>
    </xf>
    <xf numFmtId="0" fontId="0" fillId="0" borderId="44" xfId="0" applyBorder="1" applyAlignment="1">
      <alignment horizontal="center" textRotation="180" shrinkToFit="1"/>
    </xf>
    <xf numFmtId="0" fontId="0" fillId="0" borderId="45" xfId="0" applyBorder="1" applyAlignment="1">
      <alignment horizontal="center" textRotation="180" shrinkToFit="1"/>
    </xf>
    <xf numFmtId="0" fontId="0" fillId="0" borderId="46" xfId="0" applyBorder="1" applyAlignment="1">
      <alignment horizontal="center" textRotation="180" shrinkToFit="1"/>
    </xf>
    <xf numFmtId="0" fontId="0" fillId="0" borderId="47" xfId="0" applyBorder="1" applyAlignment="1">
      <alignment horizontal="center" textRotation="180" shrinkToFit="1"/>
    </xf>
    <xf numFmtId="0" fontId="0" fillId="0" borderId="48" xfId="0" applyBorder="1" applyAlignment="1">
      <alignment horizontal="center" textRotation="180" shrinkToFit="1"/>
    </xf>
    <xf numFmtId="0" fontId="0" fillId="9" borderId="48" xfId="0" applyFill="1" applyBorder="1" applyAlignment="1">
      <alignment horizontal="center" textRotation="180" shrinkToFit="1"/>
    </xf>
    <xf numFmtId="0" fontId="0" fillId="9" borderId="49" xfId="0" applyFill="1" applyBorder="1" applyAlignment="1">
      <alignment horizontal="center" textRotation="180" shrinkToFit="1"/>
    </xf>
    <xf numFmtId="0" fontId="0" fillId="9" borderId="50" xfId="0" applyFill="1" applyBorder="1" applyAlignment="1">
      <alignment horizontal="center" textRotation="180" shrinkToFit="1"/>
    </xf>
    <xf numFmtId="0" fontId="0" fillId="9" borderId="51" xfId="0" applyFill="1" applyBorder="1" applyAlignment="1">
      <alignment horizontal="center" textRotation="180" shrinkToFit="1"/>
    </xf>
    <xf numFmtId="0" fontId="0" fillId="9" borderId="46" xfId="0" applyFill="1" applyBorder="1" applyAlignment="1">
      <alignment horizontal="center" textRotation="180" shrinkToFit="1"/>
    </xf>
    <xf numFmtId="0" fontId="0" fillId="9" borderId="45" xfId="0" applyFill="1" applyBorder="1" applyAlignment="1">
      <alignment horizontal="center" textRotation="180" shrinkToFit="1"/>
    </xf>
    <xf numFmtId="0" fontId="0" fillId="9" borderId="47" xfId="0" applyFill="1" applyBorder="1" applyAlignment="1">
      <alignment horizontal="center" textRotation="180" shrinkToFit="1"/>
    </xf>
    <xf numFmtId="0" fontId="0" fillId="6" borderId="14" xfId="0" applyFill="1" applyBorder="1" applyAlignment="1">
      <alignment horizontal="center" textRotation="180" shrinkToFit="1"/>
    </xf>
    <xf numFmtId="0" fontId="0" fillId="0" borderId="15" xfId="0" applyBorder="1" applyAlignment="1">
      <alignment horizontal="center" textRotation="180" shrinkToFit="1"/>
    </xf>
    <xf numFmtId="0" fontId="0" fillId="9" borderId="52" xfId="0" applyFill="1" applyBorder="1" applyAlignment="1">
      <alignment horizontal="center" textRotation="180" shrinkToFit="1"/>
    </xf>
    <xf numFmtId="0" fontId="0" fillId="6" borderId="53" xfId="0" applyFill="1" applyBorder="1" applyAlignment="1">
      <alignment horizontal="center" textRotation="180" shrinkToFit="1"/>
    </xf>
    <xf numFmtId="0" fontId="0" fillId="12" borderId="29" xfId="0" applyFill="1" applyBorder="1" applyAlignment="1">
      <alignment horizontal="center" textRotation="180" shrinkToFit="1"/>
    </xf>
    <xf numFmtId="0" fontId="0" fillId="13" borderId="29" xfId="0" applyFill="1" applyBorder="1" applyAlignment="1">
      <alignment horizontal="center" textRotation="180" shrinkToFit="1"/>
    </xf>
    <xf numFmtId="0" fontId="0" fillId="12" borderId="54" xfId="0" applyFill="1" applyBorder="1" applyAlignment="1">
      <alignment horizontal="center" textRotation="180" shrinkToFit="1"/>
    </xf>
    <xf numFmtId="0" fontId="0" fillId="14" borderId="29" xfId="0" applyFill="1" applyBorder="1" applyAlignment="1">
      <alignment horizontal="center" textRotation="180" shrinkToFit="1"/>
    </xf>
    <xf numFmtId="0" fontId="0" fillId="12" borderId="55" xfId="0" applyFill="1" applyBorder="1" applyAlignment="1">
      <alignment horizontal="center" textRotation="180" shrinkToFit="1"/>
    </xf>
    <xf numFmtId="0" fontId="0" fillId="12" borderId="18" xfId="0" applyFill="1" applyBorder="1" applyAlignment="1">
      <alignment horizontal="center" textRotation="180" shrinkToFit="1"/>
    </xf>
    <xf numFmtId="0" fontId="0" fillId="13" borderId="19" xfId="0" applyFill="1" applyBorder="1" applyAlignment="1">
      <alignment horizontal="center" textRotation="180" shrinkToFit="1"/>
    </xf>
    <xf numFmtId="0" fontId="0" fillId="13" borderId="56" xfId="0" applyFill="1" applyBorder="1" applyAlignment="1">
      <alignment horizontal="center" textRotation="180" shrinkToFit="1"/>
    </xf>
    <xf numFmtId="0" fontId="0" fillId="6" borderId="54" xfId="0" applyFill="1" applyBorder="1" applyAlignment="1">
      <alignment horizontal="center" textRotation="180" shrinkToFit="1"/>
    </xf>
    <xf numFmtId="0" fontId="0" fillId="14" borderId="53" xfId="0" applyFill="1" applyBorder="1" applyAlignment="1">
      <alignment horizontal="center" textRotation="180" shrinkToFit="1"/>
    </xf>
    <xf numFmtId="0" fontId="0" fillId="14" borderId="54" xfId="0" applyFill="1" applyBorder="1" applyAlignment="1">
      <alignment horizontal="center" textRotation="180" shrinkToFit="1"/>
    </xf>
    <xf numFmtId="0" fontId="0" fillId="12" borderId="57" xfId="0" applyFill="1" applyBorder="1" applyAlignment="1">
      <alignment horizontal="center" textRotation="180" shrinkToFit="1"/>
    </xf>
    <xf numFmtId="0" fontId="0" fillId="12" borderId="58" xfId="0" applyFill="1" applyBorder="1" applyAlignment="1">
      <alignment horizontal="center" textRotation="180" shrinkToFit="1"/>
    </xf>
    <xf numFmtId="0" fontId="0" fillId="12" borderId="59" xfId="0" applyFill="1" applyBorder="1" applyAlignment="1">
      <alignment horizontal="center" textRotation="180" shrinkToFit="1"/>
    </xf>
    <xf numFmtId="0" fontId="0" fillId="14" borderId="60" xfId="0" applyFill="1" applyBorder="1" applyAlignment="1">
      <alignment horizontal="center" textRotation="180" shrinkToFit="1"/>
    </xf>
    <xf numFmtId="0" fontId="0" fillId="14" borderId="55" xfId="0" applyFill="1" applyBorder="1" applyAlignment="1">
      <alignment horizontal="center" textRotation="180" shrinkToFit="1"/>
    </xf>
    <xf numFmtId="0" fontId="0" fillId="12" borderId="60" xfId="0" applyFill="1" applyBorder="1" applyAlignment="1">
      <alignment horizontal="center" textRotation="180" shrinkToFit="1"/>
    </xf>
    <xf numFmtId="0" fontId="0" fillId="13" borderId="55" xfId="0" applyFill="1" applyBorder="1" applyAlignment="1">
      <alignment horizontal="center" textRotation="180" shrinkToFit="1"/>
    </xf>
    <xf numFmtId="0" fontId="0" fillId="12" borderId="20" xfId="0" applyFill="1" applyBorder="1" applyAlignment="1">
      <alignment horizontal="center" textRotation="180" shrinkToFit="1"/>
    </xf>
    <xf numFmtId="0" fontId="0" fillId="11" borderId="30" xfId="0" applyFill="1" applyBorder="1" applyAlignment="1">
      <alignment vertical="top" textRotation="180" shrinkToFit="1"/>
    </xf>
    <xf numFmtId="0" fontId="0" fillId="11" borderId="61" xfId="0" applyFill="1" applyBorder="1" applyAlignment="1">
      <alignment vertical="top" textRotation="180" shrinkToFit="1"/>
    </xf>
    <xf numFmtId="0" fontId="0" fillId="11" borderId="62" xfId="0" applyFill="1" applyBorder="1" applyAlignment="1">
      <alignment vertical="top" textRotation="180" shrinkToFit="1"/>
    </xf>
    <xf numFmtId="0" fontId="0" fillId="11" borderId="63" xfId="0" applyFill="1" applyBorder="1" applyAlignment="1">
      <alignment vertical="top" textRotation="180" shrinkToFit="1"/>
    </xf>
    <xf numFmtId="180" fontId="0" fillId="11" borderId="33" xfId="0" applyNumberFormat="1" applyFill="1" applyBorder="1" applyAlignment="1">
      <alignment vertical="top" textRotation="180" shrinkToFit="1"/>
    </xf>
    <xf numFmtId="0" fontId="0" fillId="11" borderId="64" xfId="0" applyFill="1" applyBorder="1" applyAlignment="1">
      <alignment vertical="top" textRotation="180" shrinkToFit="1"/>
    </xf>
    <xf numFmtId="0" fontId="0" fillId="11" borderId="65" xfId="0" applyFill="1" applyBorder="1" applyAlignment="1">
      <alignment vertical="top" textRotation="180" shrinkToFit="1"/>
    </xf>
    <xf numFmtId="0" fontId="27" fillId="9" borderId="66" xfId="0" applyFont="1" applyFill="1" applyBorder="1" applyAlignment="1">
      <alignment vertical="center" textRotation="180"/>
    </xf>
    <xf numFmtId="0" fontId="0" fillId="0" borderId="37" xfId="0" applyBorder="1" applyAlignment="1">
      <alignment horizontal="center" textRotation="180" shrinkToFit="1"/>
    </xf>
    <xf numFmtId="0" fontId="0" fillId="12" borderId="67" xfId="0" applyFill="1" applyBorder="1" applyAlignment="1">
      <alignment horizontal="center" textRotation="180" shrinkToFit="1"/>
    </xf>
    <xf numFmtId="0" fontId="4" fillId="0" borderId="0" xfId="0" applyFont="1">
      <alignment vertical="center"/>
    </xf>
    <xf numFmtId="0" fontId="9" fillId="15" borderId="0" xfId="17" applyFont="1" applyFill="1" applyAlignment="1" applyProtection="1">
      <alignment horizontal="center" vertical="center"/>
      <protection locked="0"/>
    </xf>
    <xf numFmtId="0" fontId="7" fillId="15" borderId="71" xfId="0" applyFont="1" applyFill="1" applyBorder="1" applyAlignment="1" applyProtection="1">
      <alignment horizontal="center" vertical="center"/>
      <protection locked="0"/>
    </xf>
    <xf numFmtId="0" fontId="7" fillId="15" borderId="49" xfId="0" applyFont="1" applyFill="1" applyBorder="1" applyAlignment="1" applyProtection="1">
      <alignment horizontal="center" vertical="center"/>
      <protection locked="0"/>
    </xf>
    <xf numFmtId="0" fontId="7" fillId="0" borderId="0" xfId="0" applyFont="1" applyAlignment="1">
      <alignment horizontal="right" vertical="top"/>
    </xf>
    <xf numFmtId="0" fontId="9" fillId="15" borderId="0" xfId="17" applyFont="1" applyFill="1" applyProtection="1">
      <alignment vertical="center"/>
      <protection locked="0"/>
    </xf>
    <xf numFmtId="0" fontId="20" fillId="15" borderId="0" xfId="0" applyFont="1" applyFill="1" applyAlignment="1" applyProtection="1">
      <alignment vertical="center" wrapText="1" shrinkToFit="1"/>
      <protection locked="0"/>
    </xf>
    <xf numFmtId="0" fontId="9" fillId="15" borderId="0" xfId="0" applyFont="1" applyFill="1" applyAlignment="1">
      <alignment horizontal="center" vertical="center" shrinkToFit="1"/>
    </xf>
    <xf numFmtId="0" fontId="7" fillId="15" borderId="0" xfId="0" applyFont="1" applyFill="1" applyAlignment="1">
      <alignment horizontal="right" vertical="top"/>
    </xf>
    <xf numFmtId="0" fontId="4" fillId="15" borderId="0" xfId="0" applyFont="1" applyFill="1">
      <alignment vertical="center"/>
    </xf>
    <xf numFmtId="0" fontId="8" fillId="0" borderId="0" xfId="0" applyFont="1">
      <alignment vertical="center"/>
    </xf>
    <xf numFmtId="0" fontId="4" fillId="15" borderId="0" xfId="0" applyFont="1" applyFill="1" applyAlignment="1">
      <alignment vertical="top"/>
    </xf>
    <xf numFmtId="0" fontId="8" fillId="15" borderId="0" xfId="0" applyFont="1" applyFill="1" applyAlignment="1">
      <alignment vertical="top"/>
    </xf>
    <xf numFmtId="0" fontId="7" fillId="0" borderId="0" xfId="0" applyFont="1">
      <alignment vertical="center"/>
    </xf>
    <xf numFmtId="0" fontId="8" fillId="15" borderId="0" xfId="0" applyFont="1" applyFill="1">
      <alignment vertical="center"/>
    </xf>
    <xf numFmtId="0" fontId="8" fillId="15" borderId="49" xfId="0" applyFont="1" applyFill="1" applyBorder="1" applyAlignment="1">
      <alignment horizontal="right" vertical="center"/>
    </xf>
    <xf numFmtId="0" fontId="7" fillId="15" borderId="0" xfId="0" applyFont="1" applyFill="1">
      <alignment vertical="center"/>
    </xf>
    <xf numFmtId="0" fontId="9" fillId="15" borderId="0" xfId="14" applyFont="1" applyFill="1">
      <alignment vertical="center"/>
    </xf>
    <xf numFmtId="0" fontId="7" fillId="15" borderId="0" xfId="14" applyFont="1" applyFill="1">
      <alignment vertical="center"/>
    </xf>
    <xf numFmtId="0" fontId="4" fillId="15" borderId="0" xfId="14" applyFont="1" applyFill="1">
      <alignment vertical="center"/>
    </xf>
    <xf numFmtId="0" fontId="10" fillId="15" borderId="0" xfId="14" applyFont="1" applyFill="1" applyAlignment="1">
      <alignment horizontal="right" vertical="center"/>
    </xf>
    <xf numFmtId="0" fontId="11" fillId="15" borderId="0" xfId="14" applyFont="1" applyFill="1">
      <alignment vertical="center"/>
    </xf>
    <xf numFmtId="0" fontId="9" fillId="15" borderId="70" xfId="14" applyFont="1" applyFill="1" applyBorder="1">
      <alignment vertical="center"/>
    </xf>
    <xf numFmtId="0" fontId="9" fillId="15" borderId="0" xfId="14" applyFont="1" applyFill="1" applyAlignment="1">
      <alignment horizontal="center" vertical="center"/>
    </xf>
    <xf numFmtId="0" fontId="4" fillId="15" borderId="73" xfId="14" applyFont="1" applyFill="1" applyBorder="1">
      <alignment vertical="center"/>
    </xf>
    <xf numFmtId="0" fontId="4" fillId="15" borderId="71" xfId="14" applyFont="1" applyFill="1" applyBorder="1">
      <alignment vertical="center"/>
    </xf>
    <xf numFmtId="0" fontId="4" fillId="15" borderId="90" xfId="14" applyFont="1" applyFill="1" applyBorder="1">
      <alignment vertical="center"/>
    </xf>
    <xf numFmtId="2" fontId="8" fillId="0" borderId="69" xfId="0" applyNumberFormat="1" applyFont="1" applyBorder="1">
      <alignment vertical="center"/>
    </xf>
    <xf numFmtId="2" fontId="8" fillId="0" borderId="110" xfId="0" applyNumberFormat="1" applyFont="1" applyBorder="1">
      <alignment vertical="center"/>
    </xf>
    <xf numFmtId="2" fontId="8" fillId="0" borderId="84" xfId="0" applyNumberFormat="1" applyFont="1" applyBorder="1">
      <alignment vertical="center"/>
    </xf>
    <xf numFmtId="184" fontId="8" fillId="0" borderId="0" xfId="0" applyNumberFormat="1" applyFont="1">
      <alignment vertical="center"/>
    </xf>
    <xf numFmtId="0" fontId="4" fillId="15" borderId="0" xfId="14" applyFont="1" applyFill="1" applyAlignment="1">
      <alignment horizontal="center" vertical="center"/>
    </xf>
    <xf numFmtId="0" fontId="8" fillId="15" borderId="0" xfId="17" applyFont="1" applyFill="1" applyAlignment="1" applyProtection="1">
      <alignment horizontal="center" vertical="center"/>
      <protection locked="0"/>
    </xf>
    <xf numFmtId="0" fontId="8" fillId="15" borderId="0" xfId="14" applyFont="1" applyFill="1" applyAlignment="1">
      <alignment horizontal="center" vertical="center"/>
    </xf>
    <xf numFmtId="178" fontId="7" fillId="15" borderId="70" xfId="3" applyNumberFormat="1" applyFont="1" applyFill="1" applyBorder="1" applyAlignment="1" applyProtection="1">
      <alignment vertical="center" shrinkToFit="1"/>
    </xf>
    <xf numFmtId="0" fontId="8" fillId="15" borderId="0" xfId="14" applyFont="1" applyFill="1">
      <alignment vertical="center"/>
    </xf>
    <xf numFmtId="0" fontId="9" fillId="15" borderId="0" xfId="14" applyFont="1" applyFill="1" applyAlignment="1">
      <alignment vertical="top" wrapText="1"/>
    </xf>
    <xf numFmtId="0" fontId="7" fillId="15" borderId="0" xfId="14" applyFont="1" applyFill="1" applyAlignment="1">
      <alignment vertical="top" wrapText="1"/>
    </xf>
    <xf numFmtId="0" fontId="9" fillId="15" borderId="6" xfId="14" applyFont="1" applyFill="1" applyBorder="1">
      <alignment vertical="center"/>
    </xf>
    <xf numFmtId="0" fontId="9" fillId="15" borderId="7" xfId="14" applyFont="1" applyFill="1" applyBorder="1">
      <alignment vertical="center"/>
    </xf>
    <xf numFmtId="0" fontId="4" fillId="15" borderId="113" xfId="14" applyFont="1" applyFill="1" applyBorder="1">
      <alignment vertical="center"/>
    </xf>
    <xf numFmtId="0" fontId="9" fillId="20" borderId="70" xfId="14" applyFont="1" applyFill="1" applyBorder="1">
      <alignment vertical="center"/>
    </xf>
    <xf numFmtId="0" fontId="9" fillId="15" borderId="0" xfId="0" applyFont="1" applyFill="1" applyAlignment="1">
      <alignment horizontal="center" vertical="center" wrapText="1" shrinkToFit="1"/>
    </xf>
    <xf numFmtId="0" fontId="7" fillId="15" borderId="97" xfId="14" applyFont="1" applyFill="1" applyBorder="1">
      <alignment vertical="center"/>
    </xf>
    <xf numFmtId="0" fontId="7" fillId="15" borderId="113" xfId="14" applyFont="1" applyFill="1" applyBorder="1">
      <alignment vertical="center"/>
    </xf>
    <xf numFmtId="0" fontId="7" fillId="15" borderId="110" xfId="14" applyFont="1" applyFill="1" applyBorder="1">
      <alignment vertical="center"/>
    </xf>
    <xf numFmtId="0" fontId="7" fillId="15" borderId="73" xfId="14" applyFont="1" applyFill="1" applyBorder="1">
      <alignment vertical="center"/>
    </xf>
    <xf numFmtId="0" fontId="7" fillId="15" borderId="71" xfId="14" applyFont="1" applyFill="1" applyBorder="1">
      <alignment vertical="center"/>
    </xf>
    <xf numFmtId="0" fontId="7" fillId="15" borderId="90" xfId="14" applyFont="1" applyFill="1" applyBorder="1">
      <alignment vertical="center"/>
    </xf>
    <xf numFmtId="0" fontId="8" fillId="15" borderId="73" xfId="0" applyFont="1" applyFill="1" applyBorder="1">
      <alignment vertical="center"/>
    </xf>
    <xf numFmtId="0" fontId="8" fillId="15" borderId="94" xfId="0" applyFont="1" applyFill="1" applyBorder="1">
      <alignment vertical="center"/>
    </xf>
    <xf numFmtId="0" fontId="8" fillId="15" borderId="94" xfId="0" applyFont="1" applyFill="1" applyBorder="1" applyAlignment="1">
      <alignment vertical="center" wrapText="1"/>
    </xf>
    <xf numFmtId="0" fontId="8" fillId="15" borderId="94" xfId="0" applyFont="1" applyFill="1" applyBorder="1" applyAlignment="1">
      <alignment horizontal="left" vertical="center"/>
    </xf>
    <xf numFmtId="0" fontId="7" fillId="15" borderId="71" xfId="0" applyFont="1" applyFill="1" applyBorder="1" applyAlignment="1" applyProtection="1">
      <alignment vertical="center" shrinkToFit="1"/>
      <protection locked="0"/>
    </xf>
    <xf numFmtId="181" fontId="8" fillId="15" borderId="68" xfId="3" applyNumberFormat="1" applyFont="1" applyFill="1" applyBorder="1" applyAlignment="1" applyProtection="1">
      <alignment horizontal="right" vertical="center" shrinkToFit="1"/>
      <protection locked="0"/>
    </xf>
    <xf numFmtId="181" fontId="8" fillId="15" borderId="105" xfId="3" applyNumberFormat="1" applyFont="1" applyFill="1" applyBorder="1" applyAlignment="1" applyProtection="1">
      <alignment horizontal="right" vertical="center" shrinkToFit="1"/>
      <protection locked="0"/>
    </xf>
    <xf numFmtId="181" fontId="8" fillId="0" borderId="105" xfId="3" applyNumberFormat="1" applyFont="1" applyFill="1" applyBorder="1" applyAlignment="1" applyProtection="1">
      <alignment horizontal="right" vertical="center" shrinkToFit="1"/>
      <protection locked="0"/>
    </xf>
    <xf numFmtId="181" fontId="8" fillId="0" borderId="68" xfId="3" applyNumberFormat="1" applyFont="1" applyFill="1" applyBorder="1" applyAlignment="1" applyProtection="1">
      <alignment horizontal="right" vertical="center" shrinkToFit="1"/>
      <protection locked="0"/>
    </xf>
    <xf numFmtId="0" fontId="7" fillId="15" borderId="49" xfId="0" applyFont="1" applyFill="1" applyBorder="1" applyAlignment="1" applyProtection="1">
      <alignment vertical="center" wrapText="1"/>
      <protection locked="0"/>
    </xf>
    <xf numFmtId="0" fontId="7" fillId="15" borderId="71" xfId="0" applyFont="1" applyFill="1" applyBorder="1" applyAlignment="1" applyProtection="1">
      <alignment vertical="center" wrapText="1"/>
      <protection locked="0"/>
    </xf>
    <xf numFmtId="0" fontId="7" fillId="15" borderId="70" xfId="0" applyFont="1" applyFill="1" applyBorder="1" applyAlignment="1" applyProtection="1">
      <alignment vertical="center" shrinkToFit="1"/>
      <protection locked="0"/>
    </xf>
    <xf numFmtId="0" fontId="4" fillId="0" borderId="0" xfId="0" applyFont="1" applyAlignment="1">
      <alignment horizontal="right" vertical="center"/>
    </xf>
    <xf numFmtId="0" fontId="7" fillId="15" borderId="6" xfId="14" applyFont="1" applyFill="1" applyBorder="1">
      <alignment vertical="center"/>
    </xf>
    <xf numFmtId="180" fontId="4" fillId="0" borderId="58" xfId="0" applyNumberFormat="1" applyFont="1" applyBorder="1" applyAlignment="1">
      <alignment horizontal="right" vertical="center" shrinkToFit="1"/>
    </xf>
    <xf numFmtId="0" fontId="7" fillId="15" borderId="0" xfId="0" applyFont="1" applyFill="1" applyAlignment="1">
      <alignment vertical="center" wrapText="1"/>
    </xf>
    <xf numFmtId="0" fontId="15" fillId="15" borderId="0" xfId="0" applyFont="1" applyFill="1" applyAlignment="1">
      <alignment vertical="center" wrapText="1"/>
    </xf>
    <xf numFmtId="0" fontId="4" fillId="0" borderId="0" xfId="0" applyFont="1" applyAlignment="1">
      <alignment horizontal="left" vertical="center"/>
    </xf>
    <xf numFmtId="0" fontId="4" fillId="15" borderId="71" xfId="0" applyFont="1" applyFill="1" applyBorder="1">
      <alignment vertical="center"/>
    </xf>
    <xf numFmtId="0" fontId="4" fillId="0" borderId="71" xfId="0" applyFont="1" applyBorder="1">
      <alignment vertical="center"/>
    </xf>
    <xf numFmtId="0" fontId="5" fillId="0" borderId="0" xfId="0" applyFont="1" applyAlignment="1">
      <alignment horizontal="right" vertical="top"/>
    </xf>
    <xf numFmtId="0" fontId="6" fillId="0" borderId="0" xfId="0" applyFont="1">
      <alignment vertical="center"/>
    </xf>
    <xf numFmtId="177" fontId="4" fillId="15" borderId="70" xfId="0" applyNumberFormat="1" applyFont="1" applyFill="1" applyBorder="1" applyAlignment="1">
      <alignment vertical="center" shrinkToFit="1"/>
    </xf>
    <xf numFmtId="0" fontId="16" fillId="0" borderId="69" xfId="0" applyFont="1" applyBorder="1" applyAlignment="1">
      <alignment horizontal="center" vertical="center"/>
    </xf>
    <xf numFmtId="0" fontId="16" fillId="0" borderId="110" xfId="0" applyFont="1" applyBorder="1" applyAlignment="1">
      <alignment horizontal="center" vertical="center"/>
    </xf>
    <xf numFmtId="177" fontId="7" fillId="15" borderId="70" xfId="0" applyNumberFormat="1" applyFont="1" applyFill="1" applyBorder="1" applyAlignment="1">
      <alignment horizontal="center" vertical="center" shrinkToFit="1"/>
    </xf>
    <xf numFmtId="177" fontId="7" fillId="15" borderId="0" xfId="0" applyNumberFormat="1" applyFont="1" applyFill="1" applyAlignment="1">
      <alignment horizontal="center" vertical="center" shrinkToFit="1"/>
    </xf>
    <xf numFmtId="177" fontId="7" fillId="15" borderId="73" xfId="0" applyNumberFormat="1" applyFont="1" applyFill="1" applyBorder="1" applyAlignment="1">
      <alignment horizontal="center" vertical="center" shrinkToFit="1"/>
    </xf>
    <xf numFmtId="177" fontId="7" fillId="15" borderId="71" xfId="0" applyNumberFormat="1" applyFont="1" applyFill="1" applyBorder="1" applyAlignment="1">
      <alignment horizontal="center" vertical="center" shrinkToFit="1"/>
    </xf>
    <xf numFmtId="0" fontId="8" fillId="0" borderId="49" xfId="0" applyFont="1" applyBorder="1">
      <alignment vertical="center"/>
    </xf>
    <xf numFmtId="0" fontId="8" fillId="15" borderId="71" xfId="0" applyFont="1" applyFill="1" applyBorder="1">
      <alignment vertical="center"/>
    </xf>
    <xf numFmtId="0" fontId="4" fillId="0" borderId="0" xfId="0" applyFont="1" applyAlignment="1">
      <alignment horizontal="left" vertical="center" wrapText="1"/>
    </xf>
    <xf numFmtId="0" fontId="7" fillId="0" borderId="0" xfId="0" applyFont="1" applyAlignment="1" applyProtection="1">
      <alignment horizontal="left" vertical="center" wrapText="1"/>
      <protection locked="0"/>
    </xf>
    <xf numFmtId="0" fontId="7" fillId="15" borderId="0" xfId="0" applyFont="1" applyFill="1" applyAlignment="1" applyProtection="1">
      <alignment horizontal="left" vertical="center" wrapText="1"/>
      <protection locked="0"/>
    </xf>
    <xf numFmtId="0" fontId="7" fillId="15" borderId="73" xfId="0" applyFont="1" applyFill="1" applyBorder="1">
      <alignment vertical="center"/>
    </xf>
    <xf numFmtId="0" fontId="7" fillId="15" borderId="71" xfId="0" applyFont="1" applyFill="1" applyBorder="1">
      <alignment vertical="center"/>
    </xf>
    <xf numFmtId="0" fontId="7" fillId="15" borderId="49" xfId="0" applyFont="1" applyFill="1" applyBorder="1" applyAlignment="1">
      <alignment horizontal="center" vertical="center"/>
    </xf>
    <xf numFmtId="0" fontId="7" fillId="15" borderId="92" xfId="0" applyFont="1" applyFill="1" applyBorder="1" applyAlignment="1">
      <alignment horizontal="center" vertical="center"/>
    </xf>
    <xf numFmtId="0" fontId="7" fillId="15" borderId="49" xfId="0" applyFont="1" applyFill="1" applyBorder="1" applyAlignment="1" applyProtection="1">
      <alignment vertical="center" shrinkToFit="1"/>
      <protection locked="0"/>
    </xf>
    <xf numFmtId="0" fontId="8" fillId="15" borderId="84" xfId="0" applyFont="1" applyFill="1" applyBorder="1" applyAlignment="1">
      <alignment horizontal="right" vertical="center"/>
    </xf>
    <xf numFmtId="0" fontId="4" fillId="15" borderId="73" xfId="0" applyFont="1" applyFill="1" applyBorder="1" applyAlignment="1">
      <alignment horizontal="center" vertical="center"/>
    </xf>
    <xf numFmtId="0" fontId="8" fillId="15" borderId="90" xfId="0" applyFont="1" applyFill="1" applyBorder="1" applyAlignment="1">
      <alignment horizontal="right" vertical="center"/>
    </xf>
    <xf numFmtId="0" fontId="4" fillId="15" borderId="49" xfId="0" applyFont="1" applyFill="1" applyBorder="1">
      <alignment vertical="center"/>
    </xf>
    <xf numFmtId="177" fontId="7" fillId="15" borderId="92" xfId="0" applyNumberFormat="1" applyFont="1" applyFill="1" applyBorder="1" applyAlignment="1">
      <alignment vertical="center" shrinkToFit="1"/>
    </xf>
    <xf numFmtId="0" fontId="4" fillId="15" borderId="0" xfId="0" applyFont="1" applyFill="1" applyAlignment="1">
      <alignment horizontal="left" vertical="center"/>
    </xf>
    <xf numFmtId="179" fontId="11" fillId="15" borderId="12" xfId="0" applyNumberFormat="1" applyFont="1" applyFill="1" applyBorder="1" applyAlignment="1" applyProtection="1">
      <alignment horizontal="left" vertical="center" shrinkToFit="1"/>
      <protection locked="0"/>
    </xf>
    <xf numFmtId="0" fontId="8" fillId="0" borderId="55" xfId="0" applyFont="1" applyBorder="1">
      <alignment vertical="center"/>
    </xf>
    <xf numFmtId="0" fontId="8" fillId="0" borderId="86" xfId="0" applyFont="1" applyBorder="1">
      <alignment vertical="center"/>
    </xf>
    <xf numFmtId="0" fontId="8" fillId="15" borderId="72" xfId="0" applyFont="1" applyFill="1" applyBorder="1" applyAlignment="1" applyProtection="1">
      <alignment horizontal="center" vertical="center"/>
      <protection locked="0"/>
    </xf>
    <xf numFmtId="0" fontId="8" fillId="0" borderId="72" xfId="0" applyFont="1" applyBorder="1" applyAlignment="1">
      <alignment horizontal="left" vertical="center"/>
    </xf>
    <xf numFmtId="0" fontId="8" fillId="0" borderId="72" xfId="0" applyFont="1" applyBorder="1">
      <alignment vertical="center"/>
    </xf>
    <xf numFmtId="0" fontId="7" fillId="15" borderId="51" xfId="0" applyFont="1" applyFill="1" applyBorder="1" applyAlignment="1">
      <alignment horizontal="center" vertical="center" textRotation="255"/>
    </xf>
    <xf numFmtId="0" fontId="8" fillId="15" borderId="46" xfId="0" applyFont="1" applyFill="1" applyBorder="1">
      <alignment vertical="center"/>
    </xf>
    <xf numFmtId="0" fontId="8" fillId="15" borderId="68" xfId="0" applyFont="1" applyFill="1" applyBorder="1" applyAlignment="1">
      <alignment vertical="center" wrapText="1"/>
    </xf>
    <xf numFmtId="0" fontId="7" fillId="15" borderId="75" xfId="0" applyFont="1" applyFill="1" applyBorder="1" applyAlignment="1">
      <alignment horizontal="center" vertical="center" textRotation="255"/>
    </xf>
    <xf numFmtId="0" fontId="8" fillId="15" borderId="68" xfId="0" applyFont="1" applyFill="1" applyBorder="1">
      <alignment vertical="center"/>
    </xf>
    <xf numFmtId="0" fontId="21" fillId="0" borderId="0" xfId="0" applyFont="1">
      <alignment vertical="center"/>
    </xf>
    <xf numFmtId="0" fontId="4" fillId="0" borderId="70" xfId="0" applyFont="1" applyBorder="1">
      <alignment vertical="center"/>
    </xf>
    <xf numFmtId="0" fontId="7" fillId="15" borderId="73" xfId="0" applyFont="1" applyFill="1" applyBorder="1" applyAlignment="1">
      <alignment horizontal="center" vertical="center"/>
    </xf>
    <xf numFmtId="0" fontId="7" fillId="15" borderId="71" xfId="0" applyFont="1" applyFill="1" applyBorder="1" applyAlignment="1">
      <alignment horizontal="center" vertical="center"/>
    </xf>
    <xf numFmtId="0" fontId="16" fillId="15" borderId="68" xfId="0" applyFont="1" applyFill="1" applyBorder="1" applyAlignment="1">
      <alignment horizontal="right"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8" fillId="15" borderId="91" xfId="0" applyFont="1" applyFill="1" applyBorder="1">
      <alignment vertical="center"/>
    </xf>
    <xf numFmtId="177" fontId="4" fillId="15" borderId="96" xfId="0" applyNumberFormat="1" applyFont="1" applyFill="1" applyBorder="1" applyAlignment="1">
      <alignment horizontal="center" vertical="center" shrinkToFit="1"/>
    </xf>
    <xf numFmtId="181" fontId="8" fillId="15" borderId="103" xfId="0" applyNumberFormat="1" applyFont="1" applyFill="1" applyBorder="1" applyAlignment="1">
      <alignment horizontal="right" vertical="center" shrinkToFit="1"/>
    </xf>
    <xf numFmtId="177" fontId="4" fillId="15" borderId="0" xfId="0" applyNumberFormat="1" applyFont="1" applyFill="1" applyAlignment="1">
      <alignment horizontal="center" vertical="center" shrinkToFit="1"/>
    </xf>
    <xf numFmtId="181" fontId="8" fillId="15" borderId="72" xfId="0" applyNumberFormat="1" applyFont="1" applyFill="1" applyBorder="1" applyAlignment="1">
      <alignment horizontal="right" vertical="center" shrinkToFit="1"/>
    </xf>
    <xf numFmtId="0" fontId="8" fillId="15" borderId="87" xfId="0" applyFont="1" applyFill="1" applyBorder="1">
      <alignment vertical="center"/>
    </xf>
    <xf numFmtId="177" fontId="4" fillId="15" borderId="68" xfId="0" applyNumberFormat="1" applyFont="1" applyFill="1" applyBorder="1" applyAlignment="1">
      <alignment horizontal="center" vertical="center" shrinkToFit="1"/>
    </xf>
    <xf numFmtId="177" fontId="4" fillId="15" borderId="75" xfId="0" applyNumberFormat="1" applyFont="1" applyFill="1" applyBorder="1" applyAlignment="1">
      <alignment horizontal="center" vertical="center" shrinkToFit="1"/>
    </xf>
    <xf numFmtId="177" fontId="4" fillId="15" borderId="97" xfId="0" applyNumberFormat="1" applyFont="1" applyFill="1" applyBorder="1" applyAlignment="1">
      <alignment horizontal="center" vertical="center" shrinkToFit="1"/>
    </xf>
    <xf numFmtId="177" fontId="4" fillId="15" borderId="113" xfId="0" applyNumberFormat="1" applyFont="1" applyFill="1" applyBorder="1" applyAlignment="1">
      <alignment horizontal="center" vertical="center" shrinkToFit="1"/>
    </xf>
    <xf numFmtId="177" fontId="4" fillId="15" borderId="51" xfId="0" applyNumberFormat="1" applyFont="1" applyFill="1" applyBorder="1" applyAlignment="1">
      <alignment horizontal="center" vertical="center" shrinkToFit="1"/>
    </xf>
    <xf numFmtId="177" fontId="7" fillId="15" borderId="46" xfId="0" applyNumberFormat="1" applyFont="1" applyFill="1" applyBorder="1" applyAlignment="1">
      <alignment horizontal="center" vertical="center" shrinkToFit="1"/>
    </xf>
    <xf numFmtId="177" fontId="7" fillId="15" borderId="72" xfId="0" applyNumberFormat="1" applyFont="1" applyFill="1" applyBorder="1" applyAlignment="1">
      <alignment horizontal="center" vertical="center" shrinkToFit="1"/>
    </xf>
    <xf numFmtId="0" fontId="4" fillId="15" borderId="49" xfId="0" applyFont="1" applyFill="1" applyBorder="1" applyAlignment="1">
      <alignment horizontal="center" vertical="center" textRotation="255"/>
    </xf>
    <xf numFmtId="177" fontId="4" fillId="15" borderId="49" xfId="0" applyNumberFormat="1" applyFont="1" applyFill="1" applyBorder="1" applyAlignment="1">
      <alignment horizontal="center" vertical="center" shrinkToFit="1"/>
    </xf>
    <xf numFmtId="177" fontId="7" fillId="15" borderId="49" xfId="0" applyNumberFormat="1" applyFont="1" applyFill="1" applyBorder="1" applyAlignment="1">
      <alignment horizontal="center" vertical="center" shrinkToFit="1"/>
    </xf>
    <xf numFmtId="0" fontId="8" fillId="15" borderId="49" xfId="0" applyFont="1" applyFill="1" applyBorder="1" applyAlignment="1">
      <alignment vertical="center" wrapText="1" shrinkToFit="1"/>
    </xf>
    <xf numFmtId="0" fontId="7" fillId="15" borderId="49" xfId="0" applyFont="1" applyFill="1" applyBorder="1">
      <alignment vertical="center"/>
    </xf>
    <xf numFmtId="177" fontId="4" fillId="15" borderId="71" xfId="0" applyNumberFormat="1" applyFont="1" applyFill="1" applyBorder="1" applyAlignment="1">
      <alignment horizontal="center" vertical="center" shrinkToFit="1"/>
    </xf>
    <xf numFmtId="177" fontId="7" fillId="15" borderId="71" xfId="0" applyNumberFormat="1" applyFont="1" applyFill="1" applyBorder="1">
      <alignment vertical="center"/>
    </xf>
    <xf numFmtId="0" fontId="8" fillId="15" borderId="71" xfId="0" applyFont="1" applyFill="1" applyBorder="1" applyAlignment="1">
      <alignment vertical="center" wrapText="1" shrinkToFit="1"/>
    </xf>
    <xf numFmtId="0" fontId="13" fillId="15" borderId="0" xfId="0" applyFont="1" applyFill="1">
      <alignment vertical="center"/>
    </xf>
    <xf numFmtId="0" fontId="8" fillId="0" borderId="49" xfId="0" applyFont="1" applyBorder="1" applyAlignment="1">
      <alignment horizontal="center" vertical="center"/>
    </xf>
    <xf numFmtId="49" fontId="20" fillId="0" borderId="49" xfId="0" applyNumberFormat="1" applyFont="1" applyBorder="1" applyAlignment="1" applyProtection="1">
      <alignment horizontal="center" vertical="center"/>
      <protection locked="0"/>
    </xf>
    <xf numFmtId="0" fontId="7" fillId="0" borderId="49" xfId="0" applyFont="1" applyBorder="1" applyAlignment="1" applyProtection="1">
      <alignment horizontal="left" vertical="center"/>
      <protection locked="0"/>
    </xf>
    <xf numFmtId="0" fontId="8" fillId="0" borderId="49" xfId="0" applyFont="1" applyBorder="1" applyAlignment="1" applyProtection="1">
      <alignment horizontal="center" vertical="center"/>
      <protection locked="0"/>
    </xf>
    <xf numFmtId="0" fontId="20" fillId="0" borderId="49" xfId="0" applyFont="1" applyBorder="1" applyAlignment="1" applyProtection="1">
      <alignment horizontal="left" vertical="center"/>
      <protection locked="0"/>
    </xf>
    <xf numFmtId="0" fontId="4" fillId="15" borderId="73" xfId="0" applyFont="1" applyFill="1" applyBorder="1">
      <alignment vertical="center"/>
    </xf>
    <xf numFmtId="0" fontId="8" fillId="0" borderId="68" xfId="0" applyFont="1" applyBorder="1">
      <alignment vertical="center"/>
    </xf>
    <xf numFmtId="0" fontId="7" fillId="0" borderId="68" xfId="0" applyFont="1" applyBorder="1">
      <alignment vertical="center"/>
    </xf>
    <xf numFmtId="0" fontId="7" fillId="0" borderId="69" xfId="0" applyFont="1" applyBorder="1">
      <alignment vertical="center"/>
    </xf>
    <xf numFmtId="0" fontId="4" fillId="0" borderId="68" xfId="0" applyFont="1" applyBorder="1">
      <alignment vertical="center"/>
    </xf>
    <xf numFmtId="0" fontId="7" fillId="15" borderId="86" xfId="0" applyFont="1" applyFill="1" applyBorder="1">
      <alignment vertical="center"/>
    </xf>
    <xf numFmtId="0" fontId="7" fillId="15" borderId="71" xfId="0" applyFont="1" applyFill="1" applyBorder="1" applyAlignment="1">
      <alignment vertical="center" textRotation="255" wrapText="1"/>
    </xf>
    <xf numFmtId="0" fontId="7" fillId="15" borderId="71" xfId="0" applyFont="1" applyFill="1" applyBorder="1" applyProtection="1">
      <alignment vertical="center"/>
      <protection locked="0"/>
    </xf>
    <xf numFmtId="0" fontId="4" fillId="0" borderId="113" xfId="0" applyFont="1" applyBorder="1">
      <alignment vertical="center"/>
    </xf>
    <xf numFmtId="0" fontId="7" fillId="15" borderId="113" xfId="0" applyFont="1" applyFill="1" applyBorder="1">
      <alignment vertical="center"/>
    </xf>
    <xf numFmtId="0" fontId="7" fillId="15" borderId="90" xfId="0" applyFont="1" applyFill="1" applyBorder="1">
      <alignment vertical="center"/>
    </xf>
    <xf numFmtId="0" fontId="7" fillId="15" borderId="49" xfId="0" applyFont="1" applyFill="1" applyBorder="1" applyAlignment="1">
      <alignment horizontal="center" vertical="center" textRotation="255"/>
    </xf>
    <xf numFmtId="0" fontId="7" fillId="15" borderId="0" xfId="0" applyFont="1" applyFill="1" applyAlignment="1">
      <alignment horizontal="center" vertical="center"/>
    </xf>
    <xf numFmtId="0" fontId="7" fillId="15" borderId="0" xfId="0" applyFont="1" applyFill="1" applyAlignment="1">
      <alignment vertical="top"/>
    </xf>
    <xf numFmtId="0" fontId="8" fillId="15" borderId="0" xfId="0" applyFont="1" applyFill="1" applyAlignment="1">
      <alignment horizontal="right" vertical="center"/>
    </xf>
    <xf numFmtId="3" fontId="7" fillId="15" borderId="0" xfId="0" applyNumberFormat="1" applyFont="1" applyFill="1" applyAlignment="1">
      <alignment horizontal="center" vertical="center"/>
    </xf>
    <xf numFmtId="0" fontId="8" fillId="15" borderId="0" xfId="0" applyFont="1" applyFill="1" applyAlignment="1" applyProtection="1">
      <alignment vertical="center" shrinkToFit="1"/>
      <protection locked="0"/>
    </xf>
    <xf numFmtId="0" fontId="4" fillId="0" borderId="90" xfId="0" applyFont="1" applyBorder="1">
      <alignment vertical="center"/>
    </xf>
    <xf numFmtId="0" fontId="4" fillId="0" borderId="123" xfId="0" applyFont="1" applyBorder="1">
      <alignment vertical="center"/>
    </xf>
    <xf numFmtId="0" fontId="8" fillId="0" borderId="0" xfId="0" applyFont="1" applyAlignment="1">
      <alignment horizontal="left" vertical="center"/>
    </xf>
    <xf numFmtId="185" fontId="7" fillId="0" borderId="69" xfId="3" applyNumberFormat="1" applyFont="1" applyFill="1" applyBorder="1" applyAlignment="1">
      <alignment horizontal="right" vertical="center"/>
    </xf>
    <xf numFmtId="185" fontId="7" fillId="0" borderId="4" xfId="3" applyNumberFormat="1" applyFont="1" applyFill="1" applyBorder="1" applyAlignment="1">
      <alignment horizontal="right" vertical="center"/>
    </xf>
    <xf numFmtId="177" fontId="7" fillId="15" borderId="91" xfId="0" applyNumberFormat="1" applyFont="1" applyFill="1" applyBorder="1" applyAlignment="1">
      <alignment horizontal="center" vertical="center" shrinkToFit="1"/>
    </xf>
    <xf numFmtId="0" fontId="7" fillId="15" borderId="0" xfId="0" applyFont="1" applyFill="1" applyAlignment="1">
      <alignment horizontal="left" vertical="center"/>
    </xf>
    <xf numFmtId="177" fontId="7" fillId="15" borderId="93" xfId="0" applyNumberFormat="1" applyFont="1" applyFill="1" applyBorder="1" applyAlignment="1">
      <alignment horizontal="center" vertical="center" shrinkToFit="1"/>
    </xf>
    <xf numFmtId="177" fontId="7" fillId="0" borderId="70" xfId="0" applyNumberFormat="1" applyFont="1" applyBorder="1" applyAlignment="1">
      <alignment horizontal="center" vertical="center" shrinkToFit="1"/>
    </xf>
    <xf numFmtId="177" fontId="15" fillId="0" borderId="71" xfId="0" applyNumberFormat="1" applyFont="1" applyBorder="1">
      <alignment vertical="center"/>
    </xf>
    <xf numFmtId="0" fontId="15" fillId="0" borderId="71" xfId="0" applyFont="1" applyBorder="1">
      <alignment vertical="center"/>
    </xf>
    <xf numFmtId="0" fontId="22" fillId="15" borderId="6" xfId="0" applyFont="1" applyFill="1" applyBorder="1">
      <alignment vertical="center"/>
    </xf>
    <xf numFmtId="0" fontId="7" fillId="15" borderId="0" xfId="17" applyFont="1" applyFill="1" applyProtection="1">
      <alignment vertical="center"/>
      <protection locked="0"/>
    </xf>
    <xf numFmtId="0" fontId="7" fillId="0" borderId="0" xfId="0" applyFont="1" applyAlignment="1">
      <alignment horizontal="center" vertical="center" wrapText="1"/>
    </xf>
    <xf numFmtId="177" fontId="7" fillId="0" borderId="93" xfId="0" applyNumberFormat="1" applyFont="1" applyBorder="1" applyAlignment="1">
      <alignment horizontal="center" vertical="center" shrinkToFit="1"/>
    </xf>
    <xf numFmtId="0" fontId="7" fillId="15" borderId="49" xfId="17" applyFont="1" applyFill="1" applyBorder="1" applyProtection="1">
      <alignment vertical="center"/>
      <protection locked="0"/>
    </xf>
    <xf numFmtId="177" fontId="4" fillId="15" borderId="73" xfId="0" applyNumberFormat="1" applyFont="1" applyFill="1" applyBorder="1" applyAlignment="1">
      <alignment vertical="center" shrinkToFit="1"/>
    </xf>
    <xf numFmtId="177" fontId="15" fillId="0" borderId="71" xfId="0" applyNumberFormat="1" applyFont="1" applyBorder="1" applyAlignment="1">
      <alignment vertical="center" shrinkToFit="1"/>
    </xf>
    <xf numFmtId="177" fontId="4" fillId="0" borderId="71" xfId="0" applyNumberFormat="1" applyFont="1" applyBorder="1" applyAlignment="1">
      <alignment vertical="center" shrinkToFit="1"/>
    </xf>
    <xf numFmtId="177" fontId="7" fillId="15" borderId="0" xfId="0" applyNumberFormat="1" applyFont="1" applyFill="1" applyAlignment="1">
      <alignment vertical="center" shrinkToFit="1"/>
    </xf>
    <xf numFmtId="0" fontId="9" fillId="0" borderId="0" xfId="17" applyFont="1" applyAlignment="1" applyProtection="1">
      <alignment horizontal="center" vertical="center"/>
      <protection locked="0"/>
    </xf>
    <xf numFmtId="177" fontId="15" fillId="0" borderId="49" xfId="0" applyNumberFormat="1" applyFont="1" applyBorder="1" applyAlignment="1">
      <alignment horizontal="left" vertical="center"/>
    </xf>
    <xf numFmtId="177" fontId="15" fillId="15" borderId="49" xfId="0" applyNumberFormat="1" applyFont="1" applyFill="1" applyBorder="1" applyAlignment="1">
      <alignment horizontal="left" vertical="center" shrinkToFit="1"/>
    </xf>
    <xf numFmtId="177" fontId="7" fillId="15" borderId="49" xfId="0" applyNumberFormat="1" applyFont="1" applyFill="1" applyBorder="1" applyAlignment="1">
      <alignment horizontal="left" vertical="center" shrinkToFit="1"/>
    </xf>
    <xf numFmtId="177" fontId="15" fillId="0" borderId="0" xfId="0" applyNumberFormat="1" applyFont="1" applyAlignment="1">
      <alignment horizontal="left" vertical="center"/>
    </xf>
    <xf numFmtId="177" fontId="15" fillId="15" borderId="0" xfId="0" applyNumberFormat="1" applyFont="1" applyFill="1" applyAlignment="1">
      <alignment horizontal="left" vertical="center" shrinkToFit="1"/>
    </xf>
    <xf numFmtId="177" fontId="7" fillId="15" borderId="0" xfId="0" applyNumberFormat="1" applyFont="1" applyFill="1" applyAlignment="1">
      <alignment horizontal="left" vertical="center" shrinkToFit="1"/>
    </xf>
    <xf numFmtId="0" fontId="15" fillId="0" borderId="0" xfId="0" applyFont="1">
      <alignment vertical="center"/>
    </xf>
    <xf numFmtId="177" fontId="15" fillId="0" borderId="0" xfId="0" applyNumberFormat="1" applyFont="1">
      <alignment vertical="center"/>
    </xf>
    <xf numFmtId="0" fontId="8" fillId="15" borderId="0" xfId="0" applyFont="1" applyFill="1" applyAlignment="1">
      <alignment horizontal="left" vertical="center"/>
    </xf>
    <xf numFmtId="0" fontId="4" fillId="15" borderId="0" xfId="17" applyFont="1" applyFill="1" applyAlignment="1" applyProtection="1">
      <alignment horizontal="center" vertical="center"/>
      <protection locked="0"/>
    </xf>
    <xf numFmtId="0" fontId="7" fillId="15" borderId="0" xfId="0" applyFont="1" applyFill="1" applyAlignment="1">
      <alignment horizontal="center" vertical="center" wrapText="1"/>
    </xf>
    <xf numFmtId="0" fontId="16" fillId="15" borderId="68" xfId="0" applyFont="1" applyFill="1" applyBorder="1">
      <alignment vertical="center"/>
    </xf>
    <xf numFmtId="0" fontId="16" fillId="15" borderId="69" xfId="0" applyFont="1" applyFill="1" applyBorder="1">
      <alignment vertical="center"/>
    </xf>
    <xf numFmtId="0" fontId="7" fillId="0" borderId="49" xfId="0" applyFont="1" applyBorder="1" applyAlignment="1">
      <alignment horizontal="center" vertical="center" textRotation="255"/>
    </xf>
    <xf numFmtId="0" fontId="18" fillId="15" borderId="0" xfId="0" applyFont="1" applyFill="1" applyAlignment="1">
      <alignment horizontal="center" vertical="center"/>
    </xf>
    <xf numFmtId="0" fontId="7" fillId="15" borderId="0" xfId="0" applyFont="1" applyFill="1" applyAlignment="1">
      <alignment horizontal="left" vertical="center" wrapText="1"/>
    </xf>
    <xf numFmtId="0" fontId="8" fillId="15" borderId="0" xfId="0" applyFont="1" applyFill="1" applyAlignment="1">
      <alignment horizontal="center" vertical="center"/>
    </xf>
    <xf numFmtId="0" fontId="8" fillId="15" borderId="71" xfId="0" applyFont="1" applyFill="1" applyBorder="1" applyAlignment="1" applyProtection="1">
      <alignment vertical="center" shrinkToFit="1"/>
      <protection locked="0"/>
    </xf>
    <xf numFmtId="0" fontId="20" fillId="0" borderId="102" xfId="0" applyFont="1" applyBorder="1" applyAlignment="1">
      <alignment horizontal="center" vertical="center"/>
    </xf>
    <xf numFmtId="0" fontId="20" fillId="0" borderId="102" xfId="0" applyFont="1" applyBorder="1" applyAlignment="1">
      <alignment horizontal="right" vertical="center"/>
    </xf>
    <xf numFmtId="0" fontId="20" fillId="0" borderId="102" xfId="0" applyFont="1" applyBorder="1">
      <alignment vertical="center"/>
    </xf>
    <xf numFmtId="0" fontId="20" fillId="0" borderId="86" xfId="0" applyFont="1" applyBorder="1">
      <alignment vertical="center"/>
    </xf>
    <xf numFmtId="0" fontId="13" fillId="0" borderId="86" xfId="0" applyFont="1" applyBorder="1">
      <alignment vertical="center"/>
    </xf>
    <xf numFmtId="0" fontId="16" fillId="0" borderId="86" xfId="0" applyFont="1" applyBorder="1" applyAlignment="1">
      <alignment vertical="center" textRotation="255"/>
    </xf>
    <xf numFmtId="0" fontId="20" fillId="0" borderId="6" xfId="0" applyFont="1" applyBorder="1">
      <alignment vertical="center"/>
    </xf>
    <xf numFmtId="0" fontId="20" fillId="0" borderId="7" xfId="0" applyFont="1" applyBorder="1">
      <alignment vertical="center"/>
    </xf>
    <xf numFmtId="0" fontId="20" fillId="0" borderId="0" xfId="0" applyFont="1">
      <alignment vertical="center"/>
    </xf>
    <xf numFmtId="0" fontId="20" fillId="0" borderId="84" xfId="0" applyFont="1" applyBorder="1">
      <alignment vertical="center"/>
    </xf>
    <xf numFmtId="0" fontId="20" fillId="0" borderId="123" xfId="0" applyFont="1" applyBorder="1">
      <alignment vertical="center"/>
    </xf>
    <xf numFmtId="177" fontId="8" fillId="15" borderId="0" xfId="0" applyNumberFormat="1" applyFont="1" applyFill="1">
      <alignment vertical="center"/>
    </xf>
    <xf numFmtId="0" fontId="7" fillId="0" borderId="0" xfId="0" applyFont="1" applyAlignment="1">
      <alignment vertical="center" wrapText="1"/>
    </xf>
    <xf numFmtId="0" fontId="7" fillId="0" borderId="70" xfId="0" applyFont="1" applyBorder="1" applyAlignment="1">
      <alignment horizontal="center" vertical="center"/>
    </xf>
    <xf numFmtId="0" fontId="11" fillId="0" borderId="0" xfId="0" applyFont="1">
      <alignment vertical="center"/>
    </xf>
    <xf numFmtId="0" fontId="19" fillId="15" borderId="0" xfId="0" applyFont="1" applyFill="1" applyAlignment="1">
      <alignment horizontal="center" vertical="center"/>
    </xf>
    <xf numFmtId="0" fontId="19" fillId="0" borderId="0" xfId="0" applyFont="1" applyAlignment="1">
      <alignment horizontal="center" vertical="center" wrapText="1" shrinkToFit="1"/>
    </xf>
    <xf numFmtId="0" fontId="13" fillId="0" borderId="0" xfId="0" applyFont="1" applyAlignment="1">
      <alignment horizontal="center" vertical="center" shrinkToFit="1"/>
    </xf>
    <xf numFmtId="0" fontId="8" fillId="0" borderId="0" xfId="0" applyFont="1" applyAlignment="1">
      <alignment horizontal="center" vertical="center"/>
    </xf>
    <xf numFmtId="0" fontId="8" fillId="15" borderId="0" xfId="0" applyFont="1" applyFill="1" applyAlignment="1">
      <alignment horizontal="center" vertical="center" wrapText="1" shrinkToFit="1"/>
    </xf>
    <xf numFmtId="0" fontId="8" fillId="0" borderId="0" xfId="0" applyFont="1" applyAlignment="1">
      <alignment horizontal="center" vertical="center" wrapText="1"/>
    </xf>
    <xf numFmtId="0" fontId="9" fillId="0" borderId="0" xfId="0" applyFont="1" applyAlignment="1">
      <alignment horizontal="center" vertical="center" shrinkToFit="1"/>
    </xf>
    <xf numFmtId="0" fontId="7" fillId="0" borderId="0" xfId="0" applyFont="1" applyAlignment="1">
      <alignment horizontal="center" vertical="center"/>
    </xf>
    <xf numFmtId="0" fontId="13" fillId="0" borderId="0" xfId="0" applyFont="1">
      <alignment vertical="center"/>
    </xf>
    <xf numFmtId="0" fontId="19" fillId="0" borderId="0" xfId="0" applyFont="1">
      <alignment vertical="center"/>
    </xf>
    <xf numFmtId="0" fontId="10" fillId="15" borderId="0" xfId="0" applyFont="1" applyFill="1" applyAlignment="1">
      <alignment vertical="center" wrapText="1" shrinkToFit="1"/>
    </xf>
    <xf numFmtId="0" fontId="22" fillId="0" borderId="0" xfId="0" applyFont="1">
      <alignment vertical="center"/>
    </xf>
    <xf numFmtId="0" fontId="8" fillId="15" borderId="10" xfId="0" applyFont="1" applyFill="1" applyBorder="1" applyAlignment="1">
      <alignment horizontal="center" vertical="center" wrapText="1"/>
    </xf>
    <xf numFmtId="0" fontId="8" fillId="0" borderId="10" xfId="0" applyFont="1" applyBorder="1" applyAlignment="1">
      <alignment horizontal="center" vertical="center" wrapText="1"/>
    </xf>
    <xf numFmtId="0" fontId="8" fillId="0" borderId="78" xfId="0" applyFont="1" applyBorder="1" applyAlignment="1">
      <alignment horizontal="center" vertical="center" wrapText="1"/>
    </xf>
    <xf numFmtId="0" fontId="7" fillId="15" borderId="0" xfId="0" applyFont="1" applyFill="1" applyAlignment="1">
      <alignment horizontal="center" vertical="center" textRotation="255"/>
    </xf>
    <xf numFmtId="0" fontId="8" fillId="0" borderId="0" xfId="0" applyFont="1" applyAlignment="1">
      <alignment vertical="center" wrapText="1"/>
    </xf>
    <xf numFmtId="0" fontId="16" fillId="0" borderId="120" xfId="0" applyFont="1" applyBorder="1" applyAlignment="1">
      <alignment vertical="center" wrapText="1"/>
    </xf>
    <xf numFmtId="0" fontId="16" fillId="0" borderId="0" xfId="0" applyFont="1" applyAlignment="1">
      <alignment vertical="center" wrapText="1"/>
    </xf>
    <xf numFmtId="0" fontId="8" fillId="0" borderId="0" xfId="0" applyFont="1" applyAlignment="1">
      <alignment horizontal="left" vertical="center" wrapText="1"/>
    </xf>
    <xf numFmtId="0" fontId="9" fillId="0" borderId="0" xfId="0" applyFont="1" applyAlignment="1">
      <alignment vertical="center" wrapText="1"/>
    </xf>
    <xf numFmtId="0" fontId="10" fillId="0" borderId="0" xfId="0" applyFont="1" applyAlignment="1">
      <alignment horizontal="center" vertical="center" wrapText="1"/>
    </xf>
    <xf numFmtId="0" fontId="13" fillId="15" borderId="0" xfId="0" applyFont="1" applyFill="1" applyAlignment="1">
      <alignment vertical="center" shrinkToFit="1"/>
    </xf>
    <xf numFmtId="0" fontId="13" fillId="15" borderId="0" xfId="0" applyFont="1" applyFill="1" applyAlignment="1">
      <alignment horizontal="center" vertical="center" wrapText="1" shrinkToFit="1"/>
    </xf>
    <xf numFmtId="0" fontId="13" fillId="16" borderId="0" xfId="0" applyFont="1" applyFill="1">
      <alignment vertical="center"/>
    </xf>
    <xf numFmtId="0" fontId="9" fillId="15" borderId="0" xfId="0" applyFont="1" applyFill="1" applyAlignment="1">
      <alignment vertical="center" wrapText="1" shrinkToFit="1"/>
    </xf>
    <xf numFmtId="0" fontId="9" fillId="15" borderId="0" xfId="0" applyFont="1" applyFill="1" applyAlignment="1">
      <alignment horizontal="center" vertical="center"/>
    </xf>
    <xf numFmtId="0" fontId="9" fillId="15" borderId="0" xfId="0" applyFont="1" applyFill="1" applyAlignment="1">
      <alignment horizontal="center" vertical="center" wrapText="1"/>
    </xf>
    <xf numFmtId="0" fontId="9" fillId="0" borderId="0" xfId="0" applyFont="1">
      <alignment vertical="center"/>
    </xf>
    <xf numFmtId="0" fontId="8" fillId="15" borderId="0" xfId="0" applyFont="1" applyFill="1" applyAlignment="1">
      <alignment vertical="center" textRotation="255"/>
    </xf>
    <xf numFmtId="0" fontId="4" fillId="15" borderId="0" xfId="0" applyFont="1" applyFill="1" applyAlignment="1">
      <alignment vertical="center" wrapText="1"/>
    </xf>
    <xf numFmtId="0" fontId="9" fillId="0" borderId="0" xfId="0" applyFont="1" applyAlignment="1">
      <alignment horizontal="left" vertical="center" wrapText="1"/>
    </xf>
    <xf numFmtId="0" fontId="7" fillId="15" borderId="0" xfId="0" applyFont="1" applyFill="1" applyAlignment="1">
      <alignment vertical="center" shrinkToFit="1"/>
    </xf>
    <xf numFmtId="0" fontId="7" fillId="0" borderId="0" xfId="0" applyFont="1" applyAlignment="1">
      <alignment vertical="center" shrinkToFit="1"/>
    </xf>
    <xf numFmtId="0" fontId="9" fillId="15" borderId="0" xfId="0" applyFont="1" applyFill="1">
      <alignment vertical="center"/>
    </xf>
    <xf numFmtId="0" fontId="9" fillId="15" borderId="0" xfId="0" applyFont="1" applyFill="1" applyAlignment="1">
      <alignment horizontal="left" vertical="center" wrapText="1"/>
    </xf>
    <xf numFmtId="0" fontId="9" fillId="15" borderId="0" xfId="0" applyFont="1" applyFill="1" applyAlignment="1">
      <alignment vertical="center" wrapText="1"/>
    </xf>
    <xf numFmtId="0" fontId="10" fillId="15" borderId="0" xfId="0" applyFont="1" applyFill="1" applyAlignment="1">
      <alignment horizontal="center" vertical="center" wrapText="1"/>
    </xf>
    <xf numFmtId="0" fontId="8" fillId="15" borderId="46" xfId="0" applyFont="1" applyFill="1" applyBorder="1" applyAlignment="1">
      <alignment vertical="center" wrapText="1"/>
    </xf>
    <xf numFmtId="0" fontId="8" fillId="15" borderId="95" xfId="0" applyFont="1" applyFill="1" applyBorder="1" applyAlignment="1">
      <alignment horizontal="left" vertical="center"/>
    </xf>
    <xf numFmtId="0" fontId="8" fillId="15" borderId="96" xfId="0" applyFont="1" applyFill="1" applyBorder="1" applyAlignment="1">
      <alignment horizontal="left" vertical="center"/>
    </xf>
    <xf numFmtId="0" fontId="7" fillId="15" borderId="0" xfId="0" applyFont="1" applyFill="1" applyAlignment="1">
      <alignment horizontal="center" vertical="center" shrinkToFit="1"/>
    </xf>
    <xf numFmtId="0" fontId="34" fillId="15" borderId="0" xfId="0" applyFont="1" applyFill="1" applyAlignment="1">
      <alignment vertical="center" wrapText="1" shrinkToFit="1"/>
    </xf>
    <xf numFmtId="0" fontId="34" fillId="15" borderId="0" xfId="0" applyFont="1" applyFill="1">
      <alignment vertical="center"/>
    </xf>
    <xf numFmtId="0" fontId="34" fillId="0" borderId="0" xfId="0" applyFont="1">
      <alignment vertical="center"/>
    </xf>
    <xf numFmtId="0" fontId="8" fillId="15" borderId="75" xfId="0" applyFont="1" applyFill="1" applyBorder="1" applyAlignment="1">
      <alignment vertical="center" wrapText="1"/>
    </xf>
    <xf numFmtId="58" fontId="7" fillId="15" borderId="0" xfId="0" applyNumberFormat="1" applyFont="1" applyFill="1" applyAlignment="1">
      <alignment horizontal="left" vertical="center" shrinkToFit="1"/>
    </xf>
    <xf numFmtId="58" fontId="4" fillId="15" borderId="0" xfId="0" applyNumberFormat="1" applyFont="1" applyFill="1" applyAlignment="1">
      <alignment horizontal="left" vertical="center" shrinkToFit="1"/>
    </xf>
    <xf numFmtId="58" fontId="4" fillId="15" borderId="0" xfId="0" applyNumberFormat="1" applyFont="1" applyFill="1" applyAlignment="1">
      <alignment vertical="center" shrinkToFit="1"/>
    </xf>
    <xf numFmtId="58" fontId="7" fillId="15" borderId="72" xfId="0" applyNumberFormat="1" applyFont="1" applyFill="1" applyBorder="1" applyAlignment="1">
      <alignment horizontal="right" shrinkToFit="1"/>
    </xf>
    <xf numFmtId="0" fontId="7" fillId="0" borderId="72" xfId="0" applyFont="1" applyBorder="1" applyAlignment="1"/>
    <xf numFmtId="58" fontId="7" fillId="15" borderId="72" xfId="0" applyNumberFormat="1" applyFont="1" applyFill="1" applyBorder="1" applyAlignment="1">
      <alignment shrinkToFit="1"/>
    </xf>
    <xf numFmtId="58" fontId="7" fillId="15" borderId="72" xfId="0" applyNumberFormat="1" applyFont="1" applyFill="1" applyBorder="1" applyAlignment="1">
      <alignment horizontal="left" shrinkToFit="1"/>
    </xf>
    <xf numFmtId="0" fontId="7" fillId="15" borderId="0" xfId="0" applyFont="1" applyFill="1" applyAlignment="1">
      <alignment horizontal="center" shrinkToFit="1"/>
    </xf>
    <xf numFmtId="58" fontId="7" fillId="15" borderId="0" xfId="0" applyNumberFormat="1" applyFont="1" applyFill="1" applyAlignment="1">
      <alignment horizontal="right" shrinkToFit="1"/>
    </xf>
    <xf numFmtId="58" fontId="7" fillId="15" borderId="68" xfId="0" applyNumberFormat="1" applyFont="1" applyFill="1" applyBorder="1" applyAlignment="1">
      <alignment horizontal="left"/>
    </xf>
    <xf numFmtId="0" fontId="9" fillId="0" borderId="68" xfId="0" applyFont="1" applyBorder="1">
      <alignment vertical="center"/>
    </xf>
    <xf numFmtId="58" fontId="7" fillId="15" borderId="68" xfId="0" applyNumberFormat="1" applyFont="1" applyFill="1" applyBorder="1" applyAlignment="1">
      <alignment horizontal="left" shrinkToFit="1"/>
    </xf>
    <xf numFmtId="0" fontId="7" fillId="15" borderId="72" xfId="0" applyFont="1" applyFill="1" applyBorder="1" applyAlignment="1">
      <alignment horizontal="center" vertical="center" shrinkToFit="1"/>
    </xf>
    <xf numFmtId="58" fontId="7" fillId="15" borderId="0" xfId="0" applyNumberFormat="1" applyFont="1" applyFill="1" applyAlignment="1">
      <alignment vertical="center" shrinkToFit="1"/>
    </xf>
    <xf numFmtId="58" fontId="8" fillId="15" borderId="0" xfId="0" applyNumberFormat="1" applyFont="1" applyFill="1" applyAlignment="1">
      <alignment vertical="center" shrinkToFit="1"/>
    </xf>
    <xf numFmtId="58" fontId="7" fillId="15" borderId="0" xfId="0" applyNumberFormat="1" applyFont="1" applyFill="1" applyAlignment="1">
      <alignment horizontal="distributed" vertical="center" shrinkToFit="1"/>
    </xf>
    <xf numFmtId="0" fontId="7" fillId="0" borderId="0" xfId="0" applyFont="1" applyAlignment="1">
      <alignment horizontal="right" vertical="center"/>
    </xf>
    <xf numFmtId="0" fontId="5" fillId="0" borderId="0" xfId="0" applyFont="1" applyAlignment="1">
      <alignment horizontal="right" vertical="center"/>
    </xf>
    <xf numFmtId="0" fontId="4" fillId="0" borderId="0" xfId="0" applyFont="1" applyAlignment="1">
      <alignment horizontal="center" vertical="center"/>
    </xf>
    <xf numFmtId="0" fontId="4" fillId="0" borderId="2" xfId="0" applyFont="1" applyBorder="1" applyAlignment="1">
      <alignment vertical="center" shrinkToFit="1"/>
    </xf>
    <xf numFmtId="0" fontId="4" fillId="0" borderId="3" xfId="0" applyFont="1" applyBorder="1" applyAlignment="1">
      <alignment vertical="center" shrinkToFit="1"/>
    </xf>
    <xf numFmtId="0" fontId="4" fillId="0" borderId="26" xfId="0" applyFont="1" applyBorder="1" applyAlignment="1">
      <alignment vertical="center" shrinkToFit="1"/>
    </xf>
    <xf numFmtId="0" fontId="4" fillId="0" borderId="10" xfId="0" applyFont="1" applyBorder="1" applyAlignment="1">
      <alignment vertical="center" shrinkToFit="1"/>
    </xf>
    <xf numFmtId="0" fontId="4" fillId="0" borderId="4" xfId="0" applyFont="1" applyBorder="1" applyAlignment="1">
      <alignment vertical="center" shrinkToFit="1"/>
    </xf>
    <xf numFmtId="0" fontId="4" fillId="0" borderId="27" xfId="0" applyFont="1" applyBorder="1" applyAlignment="1">
      <alignment vertical="center" shrinkToFit="1"/>
    </xf>
    <xf numFmtId="0" fontId="4" fillId="0" borderId="29" xfId="0" applyFont="1" applyBorder="1" applyAlignment="1">
      <alignment vertical="center" shrinkToFit="1"/>
    </xf>
    <xf numFmtId="0" fontId="4" fillId="0" borderId="59" xfId="0" applyFont="1" applyBorder="1" applyAlignment="1">
      <alignment vertical="center" shrinkToFit="1"/>
    </xf>
    <xf numFmtId="0" fontId="11" fillId="0" borderId="0" xfId="0" applyFont="1" applyAlignment="1">
      <alignment horizontal="left" vertical="center" wrapText="1"/>
    </xf>
    <xf numFmtId="176" fontId="7" fillId="0" borderId="0" xfId="0" applyNumberFormat="1" applyFont="1" applyAlignment="1">
      <alignment horizontal="center"/>
    </xf>
    <xf numFmtId="0" fontId="9" fillId="0" borderId="0" xfId="0" applyFont="1" applyAlignment="1">
      <alignment horizontal="distributed" vertical="center" wrapText="1"/>
    </xf>
    <xf numFmtId="0" fontId="9" fillId="15" borderId="0" xfId="0" applyFont="1" applyFill="1" applyAlignment="1" applyProtection="1">
      <alignment horizontal="left" vertical="center" indent="1" shrinkToFit="1"/>
      <protection locked="0"/>
    </xf>
    <xf numFmtId="0" fontId="9" fillId="15" borderId="0" xfId="0" applyFont="1" applyFill="1" applyAlignment="1" applyProtection="1">
      <alignment horizontal="center" vertical="center" shrinkToFit="1"/>
      <protection locked="0"/>
    </xf>
    <xf numFmtId="0" fontId="11" fillId="15" borderId="0" xfId="0" applyFont="1" applyFill="1" applyAlignment="1" applyProtection="1">
      <alignment horizontal="left" vertical="center" indent="1" shrinkToFit="1"/>
      <protection locked="0"/>
    </xf>
    <xf numFmtId="176" fontId="7" fillId="15" borderId="0" xfId="0" applyNumberFormat="1" applyFont="1" applyFill="1" applyAlignment="1">
      <alignment horizontal="center"/>
    </xf>
    <xf numFmtId="0" fontId="4" fillId="0" borderId="82" xfId="0" applyFont="1" applyBorder="1">
      <alignment vertical="center"/>
    </xf>
    <xf numFmtId="0" fontId="7" fillId="0" borderId="40" xfId="0" applyFont="1" applyBorder="1">
      <alignment vertical="center"/>
    </xf>
    <xf numFmtId="0" fontId="7" fillId="0" borderId="12" xfId="0" applyFont="1" applyBorder="1">
      <alignment vertical="center"/>
    </xf>
    <xf numFmtId="0" fontId="4" fillId="0" borderId="12" xfId="0" applyFont="1" applyBorder="1">
      <alignment vertical="center"/>
    </xf>
    <xf numFmtId="0" fontId="20" fillId="0" borderId="12" xfId="0" applyFont="1" applyBorder="1">
      <alignment vertical="center"/>
    </xf>
    <xf numFmtId="0" fontId="20" fillId="0" borderId="13" xfId="0" applyFont="1" applyBorder="1" applyAlignment="1">
      <alignment horizontal="right" vertical="center"/>
    </xf>
    <xf numFmtId="0" fontId="15" fillId="0" borderId="0" xfId="0" applyFont="1" applyAlignment="1">
      <alignment horizontal="left" vertical="top" wrapText="1"/>
    </xf>
    <xf numFmtId="0" fontId="7" fillId="0" borderId="83" xfId="0" applyFont="1" applyBorder="1" applyAlignment="1">
      <alignment horizontal="center" vertical="center"/>
    </xf>
    <xf numFmtId="0" fontId="4" fillId="0" borderId="84" xfId="0" applyFont="1" applyBorder="1">
      <alignment vertical="center"/>
    </xf>
    <xf numFmtId="0" fontId="20" fillId="0" borderId="0" xfId="0" applyFont="1" applyAlignment="1">
      <alignment vertical="center" wrapText="1"/>
    </xf>
    <xf numFmtId="0" fontId="8" fillId="0" borderId="0" xfId="0" applyFont="1" applyAlignment="1">
      <alignment vertical="top"/>
    </xf>
    <xf numFmtId="0" fontId="15" fillId="0" borderId="0" xfId="0" applyFont="1" applyAlignment="1">
      <alignment vertical="top" wrapText="1"/>
    </xf>
    <xf numFmtId="0" fontId="15" fillId="0" borderId="0" xfId="0" applyFont="1" applyAlignment="1">
      <alignment vertical="top"/>
    </xf>
    <xf numFmtId="0" fontId="4" fillId="0" borderId="11" xfId="0" applyFont="1" applyBorder="1" applyAlignment="1">
      <alignment vertical="center" wrapText="1"/>
    </xf>
    <xf numFmtId="0" fontId="4" fillId="0" borderId="83" xfId="0" applyFont="1" applyBorder="1" applyAlignment="1">
      <alignment vertical="center" wrapText="1"/>
    </xf>
    <xf numFmtId="0" fontId="7" fillId="15" borderId="0" xfId="0" applyFont="1" applyFill="1" applyProtection="1">
      <alignment vertical="center"/>
      <protection locked="0"/>
    </xf>
    <xf numFmtId="0" fontId="4" fillId="0" borderId="51" xfId="0" applyFont="1" applyBorder="1" applyAlignment="1">
      <alignment horizontal="center" vertical="center" shrinkToFit="1"/>
    </xf>
    <xf numFmtId="0" fontId="8" fillId="15" borderId="0" xfId="0" applyFont="1" applyFill="1" applyAlignment="1">
      <alignment horizontal="center" vertical="center" textRotation="91" wrapText="1"/>
    </xf>
    <xf numFmtId="0" fontId="7" fillId="15" borderId="0" xfId="0" applyFont="1" applyFill="1" applyAlignment="1" applyProtection="1">
      <alignment horizontal="center" vertical="center"/>
      <protection locked="0"/>
    </xf>
    <xf numFmtId="179" fontId="8" fillId="15" borderId="0" xfId="0" applyNumberFormat="1" applyFont="1" applyFill="1" applyAlignment="1" applyProtection="1">
      <alignment horizontal="left" vertical="center" indent="1" shrinkToFit="1"/>
      <protection locked="0"/>
    </xf>
    <xf numFmtId="0" fontId="20" fillId="0" borderId="83" xfId="0" applyFont="1" applyBorder="1" applyAlignment="1">
      <alignment horizontal="left" vertical="center"/>
    </xf>
    <xf numFmtId="0" fontId="4" fillId="15" borderId="51" xfId="0" applyFont="1" applyFill="1" applyBorder="1" applyAlignment="1">
      <alignment horizontal="center" vertical="center" shrinkToFit="1"/>
    </xf>
    <xf numFmtId="0" fontId="8" fillId="0" borderId="12" xfId="0" applyFont="1" applyBorder="1" applyAlignment="1">
      <alignment horizontal="center" vertical="center" textRotation="91" wrapText="1"/>
    </xf>
    <xf numFmtId="0" fontId="7" fillId="15" borderId="12" xfId="0" applyFont="1" applyFill="1" applyBorder="1" applyAlignment="1" applyProtection="1">
      <alignment horizontal="center" vertical="center"/>
      <protection locked="0"/>
    </xf>
    <xf numFmtId="0" fontId="20" fillId="15" borderId="12" xfId="0" applyFont="1" applyFill="1" applyBorder="1" applyAlignment="1" applyProtection="1">
      <alignment horizontal="center" vertical="center" wrapText="1"/>
      <protection locked="0"/>
    </xf>
    <xf numFmtId="0" fontId="7" fillId="0" borderId="12" xfId="0" applyFont="1" applyBorder="1" applyAlignment="1">
      <alignment horizontal="center" vertical="center"/>
    </xf>
    <xf numFmtId="0" fontId="16" fillId="0" borderId="0" xfId="0" applyFont="1" applyAlignment="1">
      <alignment horizontal="left" vertical="top"/>
    </xf>
    <xf numFmtId="0" fontId="16" fillId="0" borderId="0" xfId="0" applyFont="1" applyAlignment="1">
      <alignment vertical="top" wrapText="1"/>
    </xf>
    <xf numFmtId="0" fontId="7" fillId="0" borderId="106" xfId="17" applyFont="1" applyBorder="1" applyProtection="1">
      <alignment vertical="center"/>
      <protection locked="0"/>
    </xf>
    <xf numFmtId="0" fontId="8" fillId="0" borderId="87" xfId="0" applyFont="1" applyBorder="1">
      <alignment vertical="center"/>
    </xf>
    <xf numFmtId="0" fontId="8" fillId="15" borderId="84" xfId="0" applyFont="1" applyFill="1" applyBorder="1">
      <alignment vertical="center"/>
    </xf>
    <xf numFmtId="0" fontId="35" fillId="0" borderId="10" xfId="0" applyFont="1" applyBorder="1" applyAlignment="1">
      <alignment horizontal="center" vertical="center" wrapText="1"/>
    </xf>
    <xf numFmtId="0" fontId="8" fillId="15" borderId="71" xfId="0" applyFont="1" applyFill="1" applyBorder="1" applyAlignment="1">
      <alignment horizontal="center" vertical="center"/>
    </xf>
    <xf numFmtId="0" fontId="16" fillId="0" borderId="84" xfId="0" applyFont="1" applyBorder="1" applyAlignment="1">
      <alignment horizontal="center" vertical="center"/>
    </xf>
    <xf numFmtId="0" fontId="16" fillId="15" borderId="49" xfId="0" applyFont="1" applyFill="1" applyBorder="1">
      <alignment vertical="center"/>
    </xf>
    <xf numFmtId="0" fontId="20" fillId="0" borderId="49" xfId="0" applyFont="1" applyBorder="1" applyAlignment="1">
      <alignment vertical="center" wrapText="1"/>
    </xf>
    <xf numFmtId="0" fontId="7" fillId="15" borderId="70" xfId="0" applyFont="1" applyFill="1" applyBorder="1">
      <alignment vertical="center"/>
    </xf>
    <xf numFmtId="177" fontId="7" fillId="15" borderId="49" xfId="0" applyNumberFormat="1" applyFont="1" applyFill="1" applyBorder="1">
      <alignment vertical="center"/>
    </xf>
    <xf numFmtId="0" fontId="7" fillId="15" borderId="49" xfId="0" applyFont="1" applyFill="1" applyBorder="1" applyProtection="1">
      <alignment vertical="center"/>
      <protection locked="0"/>
    </xf>
    <xf numFmtId="0" fontId="33" fillId="15" borderId="0" xfId="0" applyFont="1" applyFill="1" applyAlignment="1">
      <alignment horizontal="center" vertical="center" wrapText="1"/>
    </xf>
    <xf numFmtId="0" fontId="13" fillId="15" borderId="0" xfId="0" applyFont="1" applyFill="1" applyAlignment="1">
      <alignment horizontal="center" vertical="center"/>
    </xf>
    <xf numFmtId="0" fontId="0" fillId="15" borderId="0" xfId="0" applyFill="1">
      <alignment vertical="center"/>
    </xf>
    <xf numFmtId="0" fontId="7" fillId="15" borderId="0" xfId="0" applyFont="1" applyFill="1" applyAlignment="1">
      <alignment horizontal="center" vertical="center" wrapText="1" shrinkToFit="1"/>
    </xf>
    <xf numFmtId="0" fontId="7" fillId="15" borderId="0" xfId="0" applyFont="1" applyFill="1" applyAlignment="1">
      <alignment vertical="center" wrapText="1" shrinkToFit="1"/>
    </xf>
    <xf numFmtId="0" fontId="4" fillId="15" borderId="71" xfId="0" applyFont="1" applyFill="1" applyBorder="1" applyAlignment="1">
      <alignment horizontal="center" vertical="center"/>
    </xf>
    <xf numFmtId="0" fontId="4" fillId="15" borderId="90" xfId="0" applyFont="1" applyFill="1" applyBorder="1" applyAlignment="1">
      <alignment horizontal="center" vertical="center"/>
    </xf>
    <xf numFmtId="0" fontId="8" fillId="15" borderId="49" xfId="0" applyFont="1" applyFill="1" applyBorder="1" applyAlignment="1">
      <alignment horizontal="left" vertical="center"/>
    </xf>
    <xf numFmtId="0" fontId="8" fillId="15" borderId="71" xfId="0" applyFont="1" applyFill="1" applyBorder="1" applyAlignment="1">
      <alignment horizontal="right"/>
    </xf>
    <xf numFmtId="0" fontId="7" fillId="15" borderId="93" xfId="0" applyFont="1" applyFill="1" applyBorder="1" applyAlignment="1">
      <alignment horizontal="center" vertical="center"/>
    </xf>
    <xf numFmtId="0" fontId="7" fillId="0" borderId="190" xfId="0" applyFont="1" applyBorder="1" applyAlignment="1">
      <alignment horizontal="center" vertical="center"/>
    </xf>
    <xf numFmtId="0" fontId="7" fillId="0" borderId="191" xfId="0" applyFont="1" applyBorder="1" applyAlignment="1">
      <alignment horizontal="center" vertical="center"/>
    </xf>
    <xf numFmtId="185" fontId="7" fillId="15" borderId="52" xfId="3" applyNumberFormat="1" applyFont="1" applyFill="1" applyBorder="1" applyAlignment="1">
      <alignment vertical="center"/>
    </xf>
    <xf numFmtId="183" fontId="7" fillId="15" borderId="29" xfId="3" applyNumberFormat="1" applyFont="1" applyFill="1" applyBorder="1" applyAlignment="1"/>
    <xf numFmtId="183" fontId="20" fillId="15" borderId="123" xfId="0" applyNumberFormat="1" applyFont="1" applyFill="1" applyBorder="1" applyAlignment="1">
      <alignment horizontal="center" vertical="center" wrapText="1"/>
    </xf>
    <xf numFmtId="185" fontId="7" fillId="15" borderId="162" xfId="3" applyNumberFormat="1" applyFont="1" applyFill="1" applyBorder="1" applyAlignment="1"/>
    <xf numFmtId="185" fontId="7" fillId="15" borderId="100" xfId="3" applyNumberFormat="1" applyFont="1" applyFill="1" applyBorder="1" applyAlignment="1">
      <alignment vertical="center"/>
    </xf>
    <xf numFmtId="185" fontId="7" fillId="15" borderId="4" xfId="0" applyNumberFormat="1" applyFont="1" applyFill="1" applyBorder="1" applyAlignment="1">
      <alignment horizontal="right" vertical="center" wrapText="1"/>
    </xf>
    <xf numFmtId="183" fontId="7" fillId="0" borderId="192" xfId="0" applyNumberFormat="1" applyFont="1" applyBorder="1" applyAlignment="1">
      <alignment horizontal="right" vertical="center" wrapText="1"/>
    </xf>
    <xf numFmtId="183" fontId="7" fillId="0" borderId="75" xfId="0" applyNumberFormat="1" applyFont="1" applyBorder="1" applyAlignment="1">
      <alignment vertical="center" wrapText="1"/>
    </xf>
    <xf numFmtId="183" fontId="7" fillId="0" borderId="68" xfId="0" applyNumberFormat="1" applyFont="1" applyBorder="1" applyAlignment="1">
      <alignment vertical="center" wrapText="1"/>
    </xf>
    <xf numFmtId="183" fontId="7" fillId="0" borderId="69" xfId="0" applyNumberFormat="1" applyFont="1" applyBorder="1" applyAlignment="1">
      <alignment horizontal="right" vertical="center" wrapText="1"/>
    </xf>
    <xf numFmtId="185" fontId="7" fillId="17" borderId="4" xfId="0" applyNumberFormat="1" applyFont="1" applyFill="1" applyBorder="1" applyAlignment="1">
      <alignment horizontal="right" vertical="center" wrapText="1"/>
    </xf>
    <xf numFmtId="185" fontId="7" fillId="17" borderId="69" xfId="0" applyNumberFormat="1" applyFont="1" applyFill="1" applyBorder="1" applyAlignment="1">
      <alignment horizontal="right" vertical="center" wrapText="1"/>
    </xf>
    <xf numFmtId="185" fontId="7" fillId="15" borderId="4" xfId="3" applyNumberFormat="1" applyFont="1" applyFill="1" applyBorder="1" applyAlignment="1">
      <alignment horizontal="right" vertical="center"/>
    </xf>
    <xf numFmtId="185" fontId="7" fillId="15" borderId="69" xfId="3" applyNumberFormat="1" applyFont="1" applyFill="1" applyBorder="1" applyAlignment="1">
      <alignment horizontal="right" vertical="center"/>
    </xf>
    <xf numFmtId="183" fontId="7" fillId="0" borderId="101" xfId="0" applyNumberFormat="1" applyFont="1" applyBorder="1" applyAlignment="1">
      <alignment vertical="center" wrapText="1"/>
    </xf>
    <xf numFmtId="183" fontId="7" fillId="0" borderId="86" xfId="0" applyNumberFormat="1" applyFont="1" applyBorder="1" applyAlignment="1">
      <alignment vertical="center" wrapText="1"/>
    </xf>
    <xf numFmtId="185" fontId="7" fillId="15" borderId="29" xfId="3" applyNumberFormat="1" applyFont="1" applyFill="1" applyBorder="1" applyAlignment="1">
      <alignment horizontal="right" vertical="center"/>
    </xf>
    <xf numFmtId="185" fontId="7" fillId="15" borderId="123" xfId="3" applyNumberFormat="1" applyFont="1" applyFill="1" applyBorder="1" applyAlignment="1">
      <alignment horizontal="right" vertical="center"/>
    </xf>
    <xf numFmtId="185" fontId="7" fillId="20" borderId="1" xfId="0" applyNumberFormat="1" applyFont="1" applyFill="1" applyBorder="1" applyAlignment="1">
      <alignment horizontal="right" vertical="center"/>
    </xf>
    <xf numFmtId="185" fontId="7" fillId="20" borderId="110" xfId="0" applyNumberFormat="1" applyFont="1" applyFill="1" applyBorder="1" applyAlignment="1">
      <alignment horizontal="right" vertical="center"/>
    </xf>
    <xf numFmtId="183" fontId="7" fillId="0" borderId="46" xfId="0" applyNumberFormat="1" applyFont="1" applyBorder="1" applyAlignment="1">
      <alignment horizontal="right" vertical="center"/>
    </xf>
    <xf numFmtId="183" fontId="7" fillId="0" borderId="162" xfId="0" applyNumberFormat="1" applyFont="1" applyBorder="1">
      <alignment vertical="center"/>
    </xf>
    <xf numFmtId="183" fontId="7" fillId="17" borderId="4" xfId="0" applyNumberFormat="1" applyFont="1" applyFill="1" applyBorder="1" applyAlignment="1">
      <alignment horizontal="right" vertical="center"/>
    </xf>
    <xf numFmtId="183" fontId="7" fillId="17" borderId="68" xfId="0" applyNumberFormat="1" applyFont="1" applyFill="1" applyBorder="1" applyAlignment="1">
      <alignment horizontal="right" vertical="center"/>
    </xf>
    <xf numFmtId="185" fontId="7" fillId="15" borderId="162" xfId="3" applyNumberFormat="1" applyFont="1" applyFill="1" applyBorder="1" applyAlignment="1">
      <alignment horizontal="right" vertical="center"/>
    </xf>
    <xf numFmtId="185" fontId="7" fillId="15" borderId="0" xfId="3" applyNumberFormat="1" applyFont="1" applyFill="1" applyBorder="1" applyAlignment="1">
      <alignment horizontal="right" vertical="center"/>
    </xf>
    <xf numFmtId="183" fontId="7" fillId="20" borderId="1" xfId="0" applyNumberFormat="1" applyFont="1" applyFill="1" applyBorder="1" applyAlignment="1">
      <alignment horizontal="right" vertical="center"/>
    </xf>
    <xf numFmtId="183" fontId="7" fillId="20" borderId="113" xfId="0" applyNumberFormat="1" applyFont="1" applyFill="1" applyBorder="1" applyAlignment="1">
      <alignment horizontal="right" vertical="center"/>
    </xf>
    <xf numFmtId="183" fontId="7" fillId="0" borderId="164" xfId="0" applyNumberFormat="1" applyFont="1" applyBorder="1" applyAlignment="1">
      <alignment horizontal="right" vertical="center"/>
    </xf>
    <xf numFmtId="183" fontId="7" fillId="0" borderId="71" xfId="0" applyNumberFormat="1" applyFont="1" applyBorder="1" applyAlignment="1">
      <alignment horizontal="right" vertical="center"/>
    </xf>
    <xf numFmtId="183" fontId="7" fillId="15" borderId="0" xfId="0" applyNumberFormat="1" applyFont="1" applyFill="1" applyAlignment="1">
      <alignment horizontal="center" vertical="center"/>
    </xf>
    <xf numFmtId="183" fontId="7" fillId="15" borderId="0" xfId="0" applyNumberFormat="1" applyFont="1" applyFill="1" applyAlignment="1">
      <alignment horizontal="right" vertical="center"/>
    </xf>
    <xf numFmtId="0" fontId="7" fillId="15" borderId="71" xfId="0" applyFont="1" applyFill="1" applyBorder="1" applyAlignment="1">
      <alignment vertical="top"/>
    </xf>
    <xf numFmtId="0" fontId="8" fillId="15" borderId="71" xfId="0" applyFont="1" applyFill="1" applyBorder="1" applyAlignment="1">
      <alignment vertical="top"/>
    </xf>
    <xf numFmtId="38" fontId="13" fillId="15" borderId="118" xfId="3" applyFont="1" applyFill="1" applyBorder="1" applyAlignment="1">
      <alignment horizontal="right" vertical="center" wrapText="1"/>
    </xf>
    <xf numFmtId="38" fontId="13" fillId="15" borderId="118" xfId="3" applyFont="1" applyFill="1" applyBorder="1" applyAlignment="1">
      <alignment horizontal="right" vertical="center"/>
    </xf>
    <xf numFmtId="0" fontId="36" fillId="15" borderId="0" xfId="0" applyFont="1" applyFill="1">
      <alignment vertical="center"/>
    </xf>
    <xf numFmtId="0" fontId="37" fillId="15" borderId="0" xfId="0" applyFont="1" applyFill="1" applyAlignment="1">
      <alignment horizontal="right" vertical="top"/>
    </xf>
    <xf numFmtId="0" fontId="38" fillId="15" borderId="0" xfId="0" applyFont="1" applyFill="1" applyAlignment="1">
      <alignment horizontal="center" vertical="center"/>
    </xf>
    <xf numFmtId="0" fontId="39" fillId="15" borderId="0" xfId="0" applyFont="1" applyFill="1">
      <alignment vertical="center"/>
    </xf>
    <xf numFmtId="0" fontId="39" fillId="15" borderId="71" xfId="0" applyFont="1" applyFill="1" applyBorder="1" applyAlignment="1">
      <alignment horizontal="right"/>
    </xf>
    <xf numFmtId="0" fontId="39" fillId="15" borderId="118" xfId="0" applyFont="1" applyFill="1" applyBorder="1" applyAlignment="1">
      <alignment horizontal="center" vertical="center"/>
    </xf>
    <xf numFmtId="0" fontId="37" fillId="15" borderId="37" xfId="0" applyFont="1" applyFill="1" applyBorder="1" applyAlignment="1">
      <alignment horizontal="left" vertical="center"/>
    </xf>
    <xf numFmtId="0" fontId="39" fillId="15" borderId="38" xfId="0" applyFont="1" applyFill="1" applyBorder="1" applyAlignment="1">
      <alignment horizontal="left" vertical="center"/>
    </xf>
    <xf numFmtId="0" fontId="39" fillId="17" borderId="38" xfId="0" applyFont="1" applyFill="1" applyBorder="1" applyAlignment="1">
      <alignment horizontal="left" vertical="center"/>
    </xf>
    <xf numFmtId="0" fontId="39" fillId="15" borderId="38" xfId="0" applyFont="1" applyFill="1" applyBorder="1">
      <alignment vertical="center"/>
    </xf>
    <xf numFmtId="0" fontId="39" fillId="15" borderId="67" xfId="0" applyFont="1" applyFill="1" applyBorder="1">
      <alignment vertical="center"/>
    </xf>
    <xf numFmtId="38" fontId="39" fillId="20" borderId="66" xfId="0" applyNumberFormat="1" applyFont="1" applyFill="1" applyBorder="1" applyAlignment="1">
      <alignment horizontal="left" vertical="center"/>
    </xf>
    <xf numFmtId="38" fontId="39" fillId="0" borderId="118" xfId="0" applyNumberFormat="1" applyFont="1" applyBorder="1" applyAlignment="1">
      <alignment horizontal="center" vertical="center"/>
    </xf>
    <xf numFmtId="38" fontId="39" fillId="0" borderId="122" xfId="0" applyNumberFormat="1" applyFont="1" applyBorder="1" applyAlignment="1">
      <alignment horizontal="center" vertical="center"/>
    </xf>
    <xf numFmtId="38" fontId="39" fillId="0" borderId="121" xfId="0" applyNumberFormat="1" applyFont="1" applyBorder="1" applyAlignment="1">
      <alignment horizontal="left" vertical="center"/>
    </xf>
    <xf numFmtId="0" fontId="39" fillId="17" borderId="38" xfId="0" applyFont="1" applyFill="1" applyBorder="1">
      <alignment vertical="center"/>
    </xf>
    <xf numFmtId="0" fontId="39" fillId="15" borderId="121" xfId="0" applyFont="1" applyFill="1" applyBorder="1">
      <alignment vertical="center"/>
    </xf>
    <xf numFmtId="38" fontId="39" fillId="0" borderId="151" xfId="0" applyNumberFormat="1" applyFont="1" applyBorder="1" applyAlignment="1">
      <alignment horizontal="center" vertical="center"/>
    </xf>
    <xf numFmtId="38" fontId="37" fillId="15" borderId="0" xfId="0" applyNumberFormat="1" applyFont="1" applyFill="1" applyAlignment="1">
      <alignment horizontal="left" vertical="center"/>
    </xf>
    <xf numFmtId="0" fontId="39" fillId="15" borderId="71" xfId="0" applyFont="1" applyFill="1" applyBorder="1" applyAlignment="1">
      <alignment horizontal="right" vertical="top"/>
    </xf>
    <xf numFmtId="0" fontId="39" fillId="0" borderId="151" xfId="0" applyFont="1" applyBorder="1" applyAlignment="1">
      <alignment horizontal="center" vertical="center"/>
    </xf>
    <xf numFmtId="0" fontId="37" fillId="15" borderId="118" xfId="0" applyFont="1" applyFill="1" applyBorder="1" applyAlignment="1">
      <alignment horizontal="left" vertical="center"/>
    </xf>
    <xf numFmtId="0" fontId="36" fillId="0" borderId="0" xfId="0" applyFont="1">
      <alignment vertical="center"/>
    </xf>
    <xf numFmtId="0" fontId="40" fillId="15" borderId="0" xfId="0" applyFont="1" applyFill="1">
      <alignment vertical="center"/>
    </xf>
    <xf numFmtId="0" fontId="7" fillId="15" borderId="0" xfId="0" applyFont="1" applyFill="1" applyAlignment="1" applyProtection="1">
      <alignment vertical="center" shrinkToFit="1"/>
      <protection locked="0"/>
    </xf>
    <xf numFmtId="0" fontId="7" fillId="0" borderId="0" xfId="0" applyFont="1" applyAlignment="1">
      <alignment horizontal="left" vertical="center" wrapText="1"/>
    </xf>
    <xf numFmtId="177" fontId="7" fillId="15" borderId="0" xfId="0" applyNumberFormat="1" applyFont="1" applyFill="1">
      <alignment vertical="center"/>
    </xf>
    <xf numFmtId="177" fontId="7" fillId="15" borderId="87" xfId="0" applyNumberFormat="1" applyFont="1" applyFill="1" applyBorder="1" applyAlignment="1">
      <alignment horizontal="center" vertical="center" shrinkToFit="1"/>
    </xf>
    <xf numFmtId="177" fontId="4" fillId="15" borderId="93" xfId="0" applyNumberFormat="1" applyFont="1" applyFill="1" applyBorder="1" applyAlignment="1">
      <alignment vertical="center" shrinkToFit="1"/>
    </xf>
    <xf numFmtId="177" fontId="8" fillId="15" borderId="49" xfId="0" applyNumberFormat="1" applyFont="1" applyFill="1" applyBorder="1">
      <alignment vertical="center"/>
    </xf>
    <xf numFmtId="0" fontId="9" fillId="0" borderId="0" xfId="17" applyFont="1" applyProtection="1">
      <alignment vertical="center"/>
      <protection locked="0"/>
    </xf>
    <xf numFmtId="177" fontId="4" fillId="15" borderId="0" xfId="0" applyNumberFormat="1" applyFont="1" applyFill="1" applyAlignment="1">
      <alignment vertical="center" shrinkToFit="1"/>
    </xf>
    <xf numFmtId="0" fontId="0" fillId="15" borderId="49" xfId="0" applyFill="1" applyBorder="1" applyAlignment="1">
      <alignment vertical="center" shrinkToFit="1"/>
    </xf>
    <xf numFmtId="0" fontId="0" fillId="15" borderId="92" xfId="0" applyFill="1" applyBorder="1" applyAlignment="1">
      <alignment vertical="center" shrinkToFit="1"/>
    </xf>
    <xf numFmtId="0" fontId="8" fillId="15" borderId="49" xfId="0" applyFont="1" applyFill="1" applyBorder="1" applyAlignment="1" applyProtection="1">
      <alignment horizontal="left" vertical="center"/>
      <protection locked="0"/>
    </xf>
    <xf numFmtId="177" fontId="4" fillId="15" borderId="49" xfId="0" applyNumberFormat="1" applyFont="1" applyFill="1" applyBorder="1" applyAlignment="1">
      <alignment vertical="center" shrinkToFit="1"/>
    </xf>
    <xf numFmtId="0" fontId="0" fillId="0" borderId="0" xfId="0" applyAlignment="1">
      <alignment vertical="center" shrinkToFit="1"/>
    </xf>
    <xf numFmtId="0" fontId="7" fillId="15" borderId="0" xfId="14" applyFont="1" applyFill="1" applyAlignment="1">
      <alignment horizontal="center" vertical="center"/>
    </xf>
    <xf numFmtId="0" fontId="9" fillId="15" borderId="84" xfId="14" applyFont="1" applyFill="1" applyBorder="1">
      <alignment vertical="center"/>
    </xf>
    <xf numFmtId="0" fontId="4" fillId="15" borderId="70" xfId="14" applyFont="1" applyFill="1" applyBorder="1">
      <alignment vertical="center"/>
    </xf>
    <xf numFmtId="0" fontId="9" fillId="15" borderId="5" xfId="14" applyFont="1" applyFill="1" applyBorder="1" applyAlignment="1">
      <alignment vertical="top" wrapText="1"/>
    </xf>
    <xf numFmtId="0" fontId="9" fillId="15" borderId="6" xfId="14" applyFont="1" applyFill="1" applyBorder="1" applyAlignment="1">
      <alignment vertical="top" wrapText="1"/>
    </xf>
    <xf numFmtId="0" fontId="7" fillId="15" borderId="6" xfId="14" applyFont="1" applyFill="1" applyBorder="1" applyAlignment="1">
      <alignment vertical="top" wrapText="1"/>
    </xf>
    <xf numFmtId="0" fontId="9" fillId="15" borderId="7" xfId="14" applyFont="1" applyFill="1" applyBorder="1" applyAlignment="1">
      <alignment vertical="top" wrapText="1"/>
    </xf>
    <xf numFmtId="0" fontId="9" fillId="15" borderId="49" xfId="14" applyFont="1" applyFill="1" applyBorder="1" applyAlignment="1">
      <alignment vertical="top" wrapText="1"/>
    </xf>
    <xf numFmtId="0" fontId="7" fillId="15" borderId="49" xfId="14" applyFont="1" applyFill="1" applyBorder="1" applyAlignment="1">
      <alignment vertical="top" wrapText="1"/>
    </xf>
    <xf numFmtId="0" fontId="16" fillId="15" borderId="0" xfId="14" applyFont="1" applyFill="1">
      <alignment vertical="center"/>
    </xf>
    <xf numFmtId="0" fontId="9" fillId="15" borderId="101" xfId="14" applyFont="1" applyFill="1" applyBorder="1">
      <alignment vertical="center"/>
    </xf>
    <xf numFmtId="0" fontId="4" fillId="15" borderId="84" xfId="14" applyFont="1" applyFill="1" applyBorder="1">
      <alignment vertical="center"/>
    </xf>
    <xf numFmtId="0" fontId="9" fillId="15" borderId="96" xfId="14" applyFont="1" applyFill="1" applyBorder="1">
      <alignment vertical="center"/>
    </xf>
    <xf numFmtId="0" fontId="9" fillId="15" borderId="72" xfId="14" applyFont="1" applyFill="1" applyBorder="1">
      <alignment vertical="center"/>
    </xf>
    <xf numFmtId="0" fontId="7" fillId="15" borderId="72" xfId="14" applyFont="1" applyFill="1" applyBorder="1">
      <alignment vertical="center"/>
    </xf>
    <xf numFmtId="0" fontId="9" fillId="15" borderId="100" xfId="14" applyFont="1" applyFill="1" applyBorder="1">
      <alignment vertical="center"/>
    </xf>
    <xf numFmtId="0" fontId="9" fillId="15" borderId="6" xfId="14" applyFont="1" applyFill="1" applyBorder="1" applyAlignment="1">
      <alignment vertical="top"/>
    </xf>
    <xf numFmtId="0" fontId="7" fillId="15" borderId="6" xfId="14" applyFont="1" applyFill="1" applyBorder="1" applyAlignment="1">
      <alignment vertical="top"/>
    </xf>
    <xf numFmtId="0" fontId="9" fillId="15" borderId="71" xfId="14" applyFont="1" applyFill="1" applyBorder="1" applyAlignment="1">
      <alignment vertical="top"/>
    </xf>
    <xf numFmtId="0" fontId="7" fillId="15" borderId="71" xfId="14" applyFont="1" applyFill="1" applyBorder="1" applyAlignment="1">
      <alignment vertical="top"/>
    </xf>
    <xf numFmtId="0" fontId="7" fillId="15" borderId="49" xfId="14" applyFont="1" applyFill="1" applyBorder="1" applyAlignment="1">
      <alignment vertical="top"/>
    </xf>
    <xf numFmtId="0" fontId="9" fillId="15" borderId="49" xfId="14" applyFont="1" applyFill="1" applyBorder="1" applyAlignment="1">
      <alignment vertical="top"/>
    </xf>
    <xf numFmtId="0" fontId="9" fillId="20" borderId="0" xfId="14" applyFont="1" applyFill="1">
      <alignment vertical="center"/>
    </xf>
    <xf numFmtId="0" fontId="9" fillId="20" borderId="84" xfId="14" applyFont="1" applyFill="1" applyBorder="1">
      <alignment vertical="center"/>
    </xf>
    <xf numFmtId="0" fontId="1" fillId="20" borderId="84" xfId="0" applyFont="1" applyFill="1" applyBorder="1">
      <alignment vertical="center"/>
    </xf>
    <xf numFmtId="0" fontId="4" fillId="20" borderId="70" xfId="14" applyFont="1" applyFill="1" applyBorder="1" applyAlignment="1">
      <alignment vertical="center" wrapText="1"/>
    </xf>
    <xf numFmtId="0" fontId="7" fillId="20" borderId="0" xfId="14" applyFont="1" applyFill="1">
      <alignment vertical="center"/>
    </xf>
    <xf numFmtId="0" fontId="9" fillId="20" borderId="96" xfId="14" applyFont="1" applyFill="1" applyBorder="1">
      <alignment vertical="center"/>
    </xf>
    <xf numFmtId="0" fontId="7" fillId="20" borderId="72" xfId="14" applyFont="1" applyFill="1" applyBorder="1">
      <alignment vertical="center"/>
    </xf>
    <xf numFmtId="0" fontId="9" fillId="20" borderId="72" xfId="14" applyFont="1" applyFill="1" applyBorder="1">
      <alignment vertical="center"/>
    </xf>
    <xf numFmtId="0" fontId="9" fillId="20" borderId="100" xfId="14" applyFont="1" applyFill="1" applyBorder="1">
      <alignment vertical="center"/>
    </xf>
    <xf numFmtId="0" fontId="1" fillId="20" borderId="0" xfId="0" applyFont="1" applyFill="1">
      <alignment vertical="center"/>
    </xf>
    <xf numFmtId="184" fontId="13" fillId="0" borderId="111" xfId="0" applyNumberFormat="1" applyFont="1" applyBorder="1" applyAlignment="1">
      <alignment horizontal="right" vertical="center"/>
    </xf>
    <xf numFmtId="0" fontId="16" fillId="0" borderId="112" xfId="0" applyFont="1" applyBorder="1" applyAlignment="1">
      <alignment horizontal="center" vertical="center"/>
    </xf>
    <xf numFmtId="0" fontId="7" fillId="0" borderId="0" xfId="0" applyFont="1" applyAlignment="1">
      <alignment horizontal="left" vertical="center"/>
    </xf>
    <xf numFmtId="0" fontId="16" fillId="0" borderId="0" xfId="0" applyFont="1">
      <alignment vertical="center"/>
    </xf>
    <xf numFmtId="2" fontId="7" fillId="0" borderId="0" xfId="0" applyNumberFormat="1" applyFont="1" applyAlignment="1">
      <alignment horizontal="left" vertical="center"/>
    </xf>
    <xf numFmtId="0" fontId="7" fillId="15" borderId="84" xfId="0" applyFont="1" applyFill="1" applyBorder="1" applyAlignment="1">
      <alignment horizontal="left" vertical="center" wrapText="1"/>
    </xf>
    <xf numFmtId="0" fontId="7" fillId="15" borderId="68" xfId="0" applyFont="1" applyFill="1" applyBorder="1" applyAlignment="1">
      <alignment horizontal="left" vertical="center" wrapText="1"/>
    </xf>
    <xf numFmtId="0" fontId="7" fillId="15" borderId="69" xfId="0" applyFont="1" applyFill="1" applyBorder="1" applyAlignment="1">
      <alignment horizontal="left" vertical="center" wrapText="1"/>
    </xf>
    <xf numFmtId="0" fontId="7" fillId="15" borderId="86" xfId="0" applyFont="1" applyFill="1" applyBorder="1" applyAlignment="1">
      <alignment horizontal="left" vertical="center" wrapText="1"/>
    </xf>
    <xf numFmtId="0" fontId="7" fillId="15" borderId="123" xfId="0" applyFont="1" applyFill="1" applyBorder="1" applyAlignment="1">
      <alignment horizontal="left" vertical="center" wrapText="1"/>
    </xf>
    <xf numFmtId="0" fontId="8" fillId="0" borderId="72" xfId="0" applyFont="1" applyBorder="1" applyAlignment="1">
      <alignment horizontal="center" vertical="center"/>
    </xf>
    <xf numFmtId="0" fontId="8" fillId="0" borderId="72" xfId="0" applyFont="1" applyBorder="1" applyAlignment="1">
      <alignment horizontal="right" vertical="center"/>
    </xf>
    <xf numFmtId="0" fontId="8" fillId="0" borderId="100" xfId="0" applyFont="1" applyBorder="1">
      <alignment vertical="center"/>
    </xf>
    <xf numFmtId="0" fontId="8" fillId="0" borderId="88" xfId="0" applyFont="1" applyBorder="1" applyAlignment="1" applyProtection="1">
      <alignment horizontal="center" vertical="center"/>
      <protection locked="0"/>
    </xf>
    <xf numFmtId="177" fontId="8" fillId="15" borderId="93" xfId="0" applyNumberFormat="1" applyFont="1" applyFill="1" applyBorder="1" applyAlignment="1">
      <alignment horizontal="center" vertical="center"/>
    </xf>
    <xf numFmtId="3" fontId="8" fillId="0" borderId="93" xfId="0" applyNumberFormat="1" applyFont="1" applyBorder="1" applyAlignment="1">
      <alignment horizontal="center" vertical="center"/>
    </xf>
    <xf numFmtId="0" fontId="8" fillId="0" borderId="5" xfId="0" applyFont="1" applyBorder="1" applyAlignment="1">
      <alignment horizontal="center" vertical="center" wrapText="1"/>
    </xf>
    <xf numFmtId="0" fontId="9" fillId="0" borderId="80" xfId="0" applyFont="1" applyBorder="1" applyAlignment="1" applyProtection="1">
      <alignment horizontal="center" vertical="center"/>
      <protection locked="0"/>
    </xf>
    <xf numFmtId="0" fontId="8" fillId="30" borderId="10" xfId="0" applyFont="1" applyFill="1" applyBorder="1" applyAlignment="1">
      <alignment horizontal="center" vertical="center" wrapText="1"/>
    </xf>
    <xf numFmtId="0" fontId="8" fillId="30" borderId="34" xfId="0" applyFont="1" applyFill="1" applyBorder="1" applyAlignment="1">
      <alignment horizontal="center" vertical="center" wrapText="1"/>
    </xf>
    <xf numFmtId="0" fontId="8" fillId="0" borderId="46" xfId="0" applyFont="1" applyBorder="1" applyAlignment="1">
      <alignment vertical="center" wrapText="1"/>
    </xf>
    <xf numFmtId="0" fontId="7" fillId="15" borderId="12" xfId="0" applyFont="1" applyFill="1" applyBorder="1" applyAlignment="1">
      <alignment horizontal="center" vertical="center" wrapText="1"/>
    </xf>
    <xf numFmtId="0" fontId="4" fillId="15" borderId="0" xfId="0" applyFont="1" applyFill="1" applyAlignment="1">
      <alignment horizontal="center" vertical="center" wrapText="1" shrinkToFit="1"/>
    </xf>
    <xf numFmtId="0" fontId="13" fillId="29" borderId="11" xfId="0" applyFont="1" applyFill="1" applyBorder="1">
      <alignment vertical="center"/>
    </xf>
    <xf numFmtId="0" fontId="11" fillId="0" borderId="0" xfId="0" applyFont="1" applyAlignment="1">
      <alignment vertical="center" wrapText="1"/>
    </xf>
    <xf numFmtId="0" fontId="29" fillId="0" borderId="0" xfId="0" applyFont="1" applyAlignment="1">
      <alignment horizontal="right" vertical="center" wrapText="1"/>
    </xf>
    <xf numFmtId="0" fontId="9" fillId="0" borderId="0" xfId="0" applyFont="1" applyAlignment="1">
      <alignment horizontal="center" vertical="center"/>
    </xf>
    <xf numFmtId="0" fontId="11" fillId="0" borderId="0" xfId="0" applyFont="1" applyAlignment="1">
      <alignment horizontal="center" vertical="center"/>
    </xf>
    <xf numFmtId="0" fontId="10" fillId="15" borderId="0" xfId="0" applyFont="1" applyFill="1" applyAlignment="1">
      <alignment horizontal="center" vertical="center" wrapText="1" shrinkToFit="1"/>
    </xf>
    <xf numFmtId="0" fontId="13" fillId="15" borderId="0" xfId="0" applyFont="1" applyFill="1" applyAlignment="1">
      <alignment horizontal="center" vertical="center" shrinkToFit="1"/>
    </xf>
    <xf numFmtId="0" fontId="28" fillId="15" borderId="0" xfId="0" applyFont="1" applyFill="1" applyAlignment="1">
      <alignment horizontal="center" wrapText="1"/>
    </xf>
    <xf numFmtId="58" fontId="31" fillId="15" borderId="0" xfId="0" applyNumberFormat="1" applyFont="1" applyFill="1" applyAlignment="1">
      <alignment horizontal="center" vertical="center" wrapText="1" shrinkToFit="1"/>
    </xf>
    <xf numFmtId="0" fontId="8" fillId="15" borderId="72" xfId="0" applyFont="1" applyFill="1" applyBorder="1" applyAlignment="1" applyProtection="1">
      <alignment vertical="center" shrinkToFit="1"/>
      <protection locked="0"/>
    </xf>
    <xf numFmtId="0" fontId="0" fillId="0" borderId="0" xfId="0" applyAlignment="1">
      <alignment horizontal="center" vertical="center"/>
    </xf>
    <xf numFmtId="0" fontId="8" fillId="15" borderId="12" xfId="0" applyFont="1" applyFill="1" applyBorder="1">
      <alignment vertical="center"/>
    </xf>
    <xf numFmtId="0" fontId="20" fillId="0" borderId="0" xfId="0" applyFont="1" applyAlignment="1">
      <alignment horizontal="right" vertical="center"/>
    </xf>
    <xf numFmtId="0" fontId="7" fillId="0" borderId="68" xfId="0" applyFont="1" applyBorder="1" applyAlignment="1">
      <alignment horizontal="center" vertical="center"/>
    </xf>
    <xf numFmtId="0" fontId="7" fillId="0" borderId="71" xfId="0" applyFont="1" applyBorder="1" applyAlignment="1" applyProtection="1">
      <alignment horizontal="right" vertical="center"/>
      <protection locked="0"/>
    </xf>
    <xf numFmtId="0" fontId="7" fillId="0" borderId="86" xfId="0" applyFont="1" applyBorder="1" applyAlignment="1">
      <alignment horizontal="center" vertical="center"/>
    </xf>
    <xf numFmtId="0" fontId="7" fillId="0" borderId="72" xfId="0" applyFont="1" applyBorder="1" applyAlignment="1">
      <alignment horizontal="center" vertical="center"/>
    </xf>
    <xf numFmtId="0" fontId="7" fillId="0" borderId="46" xfId="0" applyFont="1" applyBorder="1" applyAlignment="1" applyProtection="1">
      <alignment horizontal="center" vertical="center"/>
      <protection locked="0"/>
    </xf>
    <xf numFmtId="177" fontId="7" fillId="0" borderId="46" xfId="0" applyNumberFormat="1" applyFont="1" applyBorder="1" applyAlignment="1">
      <alignment horizontal="center" vertical="center" shrinkToFit="1"/>
    </xf>
    <xf numFmtId="0" fontId="7" fillId="0" borderId="0" xfId="0" applyFont="1" applyAlignment="1" applyProtection="1">
      <alignment horizontal="center" vertical="center"/>
      <protection locked="0"/>
    </xf>
    <xf numFmtId="177" fontId="7" fillId="0" borderId="72" xfId="0" applyNumberFormat="1" applyFont="1" applyBorder="1" applyAlignment="1">
      <alignment horizontal="center" vertical="center" shrinkToFit="1"/>
    </xf>
    <xf numFmtId="177" fontId="7" fillId="0" borderId="68" xfId="0" applyNumberFormat="1" applyFont="1" applyBorder="1" applyAlignment="1">
      <alignment vertical="center" shrinkToFit="1"/>
    </xf>
    <xf numFmtId="177" fontId="7" fillId="0" borderId="71" xfId="0" applyNumberFormat="1" applyFont="1" applyBorder="1" applyAlignment="1">
      <alignment vertical="center" shrinkToFit="1"/>
    </xf>
    <xf numFmtId="0" fontId="8" fillId="0" borderId="86" xfId="0" applyFont="1" applyBorder="1" applyAlignment="1" applyProtection="1">
      <alignment horizontal="center" vertical="center"/>
      <protection locked="0"/>
    </xf>
    <xf numFmtId="0" fontId="8" fillId="0" borderId="72" xfId="0" applyFont="1" applyBorder="1" applyAlignment="1">
      <alignment vertical="center" shrinkToFit="1"/>
    </xf>
    <xf numFmtId="0" fontId="8" fillId="0" borderId="50" xfId="0" applyFont="1" applyBorder="1">
      <alignment vertical="center"/>
    </xf>
    <xf numFmtId="0" fontId="8" fillId="15" borderId="103" xfId="0" applyFont="1" applyFill="1" applyBorder="1" applyAlignment="1" applyProtection="1">
      <alignment vertical="center" shrinkToFit="1"/>
      <protection locked="0"/>
    </xf>
    <xf numFmtId="0" fontId="9" fillId="0" borderId="0" xfId="17" applyFont="1" applyAlignment="1" applyProtection="1">
      <alignment horizontal="center" vertical="center" wrapText="1"/>
      <protection locked="0"/>
    </xf>
    <xf numFmtId="0" fontId="7" fillId="0" borderId="0" xfId="0" applyFont="1" applyAlignment="1">
      <alignment horizontal="center" vertical="center" wrapText="1" shrinkToFit="1"/>
    </xf>
    <xf numFmtId="0" fontId="9" fillId="0" borderId="108" xfId="0" applyFont="1" applyBorder="1">
      <alignment vertical="center"/>
    </xf>
    <xf numFmtId="0" fontId="9" fillId="0" borderId="108" xfId="0" applyFont="1" applyBorder="1" applyAlignment="1">
      <alignment vertical="center" wrapText="1"/>
    </xf>
    <xf numFmtId="0" fontId="20" fillId="15" borderId="0" xfId="0" applyFont="1" applyFill="1" applyAlignment="1">
      <alignment horizontal="center" vertical="center" wrapText="1" shrinkToFit="1"/>
    </xf>
    <xf numFmtId="0" fontId="9" fillId="0" borderId="0" xfId="0" applyFont="1" applyAlignment="1" applyProtection="1">
      <alignment horizontal="center" vertical="center"/>
      <protection locked="0"/>
    </xf>
    <xf numFmtId="0" fontId="8" fillId="0" borderId="0" xfId="0" applyFont="1" applyAlignment="1">
      <alignment horizontal="center" vertical="center" wrapText="1" shrinkToFit="1"/>
    </xf>
    <xf numFmtId="177" fontId="7" fillId="15" borderId="86" xfId="0" applyNumberFormat="1" applyFont="1" applyFill="1" applyBorder="1" applyAlignment="1">
      <alignment horizontal="left" vertical="center" shrinkToFit="1"/>
    </xf>
    <xf numFmtId="0" fontId="8" fillId="0" borderId="71" xfId="0" applyFont="1" applyBorder="1" applyAlignment="1">
      <alignment vertical="center" wrapText="1"/>
    </xf>
    <xf numFmtId="0" fontId="8" fillId="15" borderId="0" xfId="0" applyFont="1" applyFill="1" applyAlignment="1">
      <alignment horizontal="left" vertical="top"/>
    </xf>
    <xf numFmtId="0" fontId="18" fillId="15" borderId="0" xfId="0" applyFont="1" applyFill="1">
      <alignment vertical="center"/>
    </xf>
    <xf numFmtId="0" fontId="7" fillId="0" borderId="0" xfId="10" applyFont="1" applyAlignment="1">
      <alignment horizontal="right" vertical="center"/>
    </xf>
    <xf numFmtId="0" fontId="7" fillId="15" borderId="42" xfId="0" applyFont="1" applyFill="1" applyBorder="1" applyAlignment="1">
      <alignment horizontal="center" vertical="center"/>
    </xf>
    <xf numFmtId="0" fontId="7" fillId="15" borderId="157" xfId="0" applyFont="1" applyFill="1" applyBorder="1" applyAlignment="1">
      <alignment horizontal="center" vertical="center" wrapText="1"/>
    </xf>
    <xf numFmtId="0" fontId="7" fillId="15" borderId="158" xfId="0" applyFont="1" applyFill="1" applyBorder="1" applyAlignment="1">
      <alignment horizontal="center" vertical="center"/>
    </xf>
    <xf numFmtId="38" fontId="7" fillId="15" borderId="70" xfId="0" applyNumberFormat="1" applyFont="1" applyFill="1" applyBorder="1" applyAlignment="1">
      <alignment horizontal="center" vertical="center"/>
    </xf>
    <xf numFmtId="38" fontId="7" fillId="15" borderId="121" xfId="0" applyNumberFormat="1" applyFont="1" applyFill="1" applyBorder="1" applyAlignment="1">
      <alignment horizontal="center" vertical="center" wrapText="1"/>
    </xf>
    <xf numFmtId="0" fontId="7" fillId="15" borderId="203" xfId="0" applyFont="1" applyFill="1" applyBorder="1" applyAlignment="1">
      <alignment horizontal="center" vertical="center"/>
    </xf>
    <xf numFmtId="38" fontId="7" fillId="15" borderId="97" xfId="0" applyNumberFormat="1" applyFont="1" applyFill="1" applyBorder="1" applyAlignment="1">
      <alignment horizontal="center" vertical="center" wrapText="1"/>
    </xf>
    <xf numFmtId="38" fontId="7" fillId="15" borderId="66" xfId="3" applyFont="1" applyFill="1" applyBorder="1" applyAlignment="1">
      <alignment horizontal="center" vertical="center"/>
    </xf>
    <xf numFmtId="38" fontId="7" fillId="15" borderId="66" xfId="3" applyFont="1" applyFill="1" applyBorder="1" applyAlignment="1">
      <alignment horizontal="center" vertical="center" wrapText="1"/>
    </xf>
    <xf numFmtId="0" fontId="7" fillId="15" borderId="204" xfId="0" applyFont="1" applyFill="1" applyBorder="1" applyAlignment="1">
      <alignment horizontal="center" vertical="center"/>
    </xf>
    <xf numFmtId="38" fontId="7" fillId="15" borderId="99" xfId="3" applyFont="1" applyFill="1" applyBorder="1" applyAlignment="1">
      <alignment vertical="center"/>
    </xf>
    <xf numFmtId="38" fontId="7" fillId="15" borderId="206" xfId="0" applyNumberFormat="1" applyFont="1" applyFill="1" applyBorder="1" applyAlignment="1">
      <alignment horizontal="center" vertical="center"/>
    </xf>
    <xf numFmtId="38" fontId="7" fillId="15" borderId="207" xfId="3" applyFont="1" applyFill="1" applyBorder="1" applyAlignment="1">
      <alignment horizontal="center" vertical="center"/>
    </xf>
    <xf numFmtId="3" fontId="7" fillId="0" borderId="157" xfId="0" applyNumberFormat="1" applyFont="1" applyBorder="1" applyAlignment="1">
      <alignment horizontal="center" vertical="center"/>
    </xf>
    <xf numFmtId="187" fontId="7" fillId="0" borderId="118" xfId="0" applyNumberFormat="1" applyFont="1" applyBorder="1" applyAlignment="1">
      <alignment horizontal="center" vertical="center"/>
    </xf>
    <xf numFmtId="188" fontId="7" fillId="0" borderId="208" xfId="0" applyNumberFormat="1" applyFont="1" applyBorder="1" applyAlignment="1">
      <alignment horizontal="center" vertical="center"/>
    </xf>
    <xf numFmtId="3" fontId="7" fillId="0" borderId="209" xfId="0" applyNumberFormat="1" applyFont="1" applyBorder="1" applyAlignment="1">
      <alignment horizontal="center" vertical="center"/>
    </xf>
    <xf numFmtId="3" fontId="8" fillId="15" borderId="0" xfId="0" applyNumberFormat="1" applyFont="1" applyFill="1">
      <alignment vertical="center"/>
    </xf>
    <xf numFmtId="3" fontId="7" fillId="0" borderId="42" xfId="0" applyNumberFormat="1" applyFont="1" applyBorder="1" applyAlignment="1">
      <alignment horizontal="center" vertical="center"/>
    </xf>
    <xf numFmtId="189" fontId="7" fillId="15" borderId="158" xfId="0" applyNumberFormat="1" applyFont="1" applyFill="1" applyBorder="1" applyAlignment="1">
      <alignment horizontal="center" vertical="center"/>
    </xf>
    <xf numFmtId="189" fontId="7" fillId="15" borderId="118" xfId="0" applyNumberFormat="1" applyFont="1" applyFill="1" applyBorder="1" applyAlignment="1">
      <alignment horizontal="center" vertical="center"/>
    </xf>
    <xf numFmtId="183" fontId="7" fillId="15" borderId="5" xfId="0" applyNumberFormat="1" applyFont="1" applyFill="1" applyBorder="1" applyAlignment="1">
      <alignment horizontal="center" vertical="center"/>
    </xf>
    <xf numFmtId="183" fontId="7" fillId="15" borderId="208" xfId="0" applyNumberFormat="1" applyFont="1" applyFill="1" applyBorder="1" applyAlignment="1">
      <alignment horizontal="center" vertical="center"/>
    </xf>
    <xf numFmtId="12" fontId="7" fillId="15" borderId="118" xfId="0" applyNumberFormat="1" applyFont="1" applyFill="1" applyBorder="1" applyAlignment="1">
      <alignment horizontal="center" vertical="center"/>
    </xf>
    <xf numFmtId="12" fontId="7" fillId="15" borderId="5" xfId="0" applyNumberFormat="1" applyFont="1" applyFill="1" applyBorder="1" applyAlignment="1">
      <alignment horizontal="center" vertical="center"/>
    </xf>
    <xf numFmtId="183" fontId="7" fillId="0" borderId="209" xfId="0" applyNumberFormat="1" applyFont="1" applyBorder="1" applyAlignment="1">
      <alignment horizontal="center" vertical="center"/>
    </xf>
    <xf numFmtId="183" fontId="7" fillId="0" borderId="210" xfId="0" applyNumberFormat="1" applyFont="1" applyBorder="1" applyAlignment="1">
      <alignment horizontal="center" vertical="center"/>
    </xf>
    <xf numFmtId="38" fontId="7" fillId="15" borderId="0" xfId="0" applyNumberFormat="1" applyFont="1" applyFill="1" applyAlignment="1">
      <alignment horizontal="center" vertical="center"/>
    </xf>
    <xf numFmtId="38" fontId="8" fillId="15" borderId="0" xfId="0" applyNumberFormat="1" applyFont="1" applyFill="1" applyAlignment="1">
      <alignment horizontal="right" vertical="center"/>
    </xf>
    <xf numFmtId="0" fontId="4" fillId="15" borderId="0" xfId="0" applyFont="1" applyFill="1" applyAlignment="1">
      <alignment horizontal="center" vertical="center"/>
    </xf>
    <xf numFmtId="0" fontId="12" fillId="15" borderId="0" xfId="10" applyFont="1" applyFill="1" applyAlignment="1">
      <alignment horizontal="center" vertical="center"/>
    </xf>
    <xf numFmtId="0" fontId="7" fillId="15" borderId="0" xfId="10" applyFont="1" applyFill="1" applyAlignment="1">
      <alignment horizontal="right" vertical="center"/>
    </xf>
    <xf numFmtId="0" fontId="7" fillId="0" borderId="65" xfId="0" applyFont="1" applyBorder="1" applyAlignment="1">
      <alignment horizontal="center" vertical="center"/>
    </xf>
    <xf numFmtId="0" fontId="7" fillId="0" borderId="157" xfId="0" applyFont="1" applyBorder="1" applyAlignment="1">
      <alignment horizontal="center" vertical="center"/>
    </xf>
    <xf numFmtId="0" fontId="7" fillId="15" borderId="40" xfId="0" applyFont="1" applyFill="1" applyBorder="1">
      <alignment vertical="center"/>
    </xf>
    <xf numFmtId="0" fontId="7" fillId="15" borderId="41" xfId="0" applyFont="1" applyFill="1" applyBorder="1">
      <alignment vertical="center"/>
    </xf>
    <xf numFmtId="0" fontId="7" fillId="0" borderId="118" xfId="0" applyFont="1" applyBorder="1" applyAlignment="1">
      <alignment horizontal="center" vertical="center"/>
    </xf>
    <xf numFmtId="0" fontId="7" fillId="15" borderId="6" xfId="0" applyFont="1" applyFill="1" applyBorder="1">
      <alignment vertical="center"/>
    </xf>
    <xf numFmtId="0" fontId="7" fillId="15" borderId="135" xfId="0" applyFont="1" applyFill="1" applyBorder="1">
      <alignment vertical="center"/>
    </xf>
    <xf numFmtId="0" fontId="7" fillId="0" borderId="209" xfId="0" applyFont="1" applyBorder="1" applyAlignment="1">
      <alignment horizontal="center" vertical="center"/>
    </xf>
    <xf numFmtId="0" fontId="7" fillId="15" borderId="99" xfId="0" applyFont="1" applyFill="1" applyBorder="1">
      <alignment vertical="center"/>
    </xf>
    <xf numFmtId="0" fontId="7" fillId="15" borderId="160" xfId="0" applyFont="1" applyFill="1" applyBorder="1">
      <alignment vertical="center"/>
    </xf>
    <xf numFmtId="189" fontId="7" fillId="15" borderId="157" xfId="0" applyNumberFormat="1" applyFont="1" applyFill="1" applyBorder="1" applyAlignment="1">
      <alignment horizontal="center" vertical="center"/>
    </xf>
    <xf numFmtId="0" fontId="7" fillId="0" borderId="206" xfId="0" applyFont="1" applyBorder="1" applyAlignment="1">
      <alignment horizontal="center" vertical="center"/>
    </xf>
    <xf numFmtId="189" fontId="7" fillId="15" borderId="206" xfId="0" applyNumberFormat="1" applyFont="1" applyFill="1" applyBorder="1" applyAlignment="1">
      <alignment horizontal="center" vertical="center"/>
    </xf>
    <xf numFmtId="0" fontId="7" fillId="15" borderId="134" xfId="0" applyFont="1" applyFill="1" applyBorder="1">
      <alignment vertical="center"/>
    </xf>
    <xf numFmtId="0" fontId="7" fillId="0" borderId="156" xfId="0" applyFont="1" applyBorder="1" applyAlignment="1">
      <alignment horizontal="center" vertical="center"/>
    </xf>
    <xf numFmtId="38" fontId="7" fillId="15" borderId="157" xfId="3" applyFont="1" applyFill="1" applyBorder="1" applyAlignment="1">
      <alignment horizontal="center" vertical="center"/>
    </xf>
    <xf numFmtId="0" fontId="7" fillId="0" borderId="211" xfId="0" applyFont="1" applyBorder="1" applyAlignment="1">
      <alignment horizontal="center" vertical="center"/>
    </xf>
    <xf numFmtId="49" fontId="4" fillId="0" borderId="0" xfId="0" applyNumberFormat="1" applyFont="1" applyAlignment="1">
      <alignment horizontal="center" vertical="center"/>
    </xf>
    <xf numFmtId="0" fontId="7" fillId="0" borderId="212" xfId="0" applyFont="1" applyBorder="1" applyAlignment="1">
      <alignment horizontal="center" vertical="center"/>
    </xf>
    <xf numFmtId="38" fontId="7" fillId="15" borderId="209" xfId="3" applyFont="1" applyFill="1" applyBorder="1" applyAlignment="1">
      <alignment horizontal="center" vertical="center"/>
    </xf>
    <xf numFmtId="0" fontId="42" fillId="0" borderId="0" xfId="0" applyFont="1" applyAlignment="1">
      <alignment vertical="center" shrinkToFit="1"/>
    </xf>
    <xf numFmtId="0" fontId="33" fillId="0" borderId="0" xfId="0" applyFont="1">
      <alignment vertical="center"/>
    </xf>
    <xf numFmtId="0" fontId="7" fillId="15" borderId="84" xfId="0" applyFont="1" applyFill="1" applyBorder="1" applyAlignment="1">
      <alignment vertical="center" textRotation="255"/>
    </xf>
    <xf numFmtId="0" fontId="7" fillId="15" borderId="70" xfId="0" applyFont="1" applyFill="1" applyBorder="1" applyAlignment="1">
      <alignment vertical="center" textRotation="255"/>
    </xf>
    <xf numFmtId="0" fontId="7" fillId="15" borderId="73" xfId="0" applyFont="1" applyFill="1" applyBorder="1" applyAlignment="1">
      <alignment vertical="center" textRotation="255"/>
    </xf>
    <xf numFmtId="0" fontId="7" fillId="15" borderId="90" xfId="0" applyFont="1" applyFill="1" applyBorder="1" applyAlignment="1">
      <alignment vertical="center" textRotation="255"/>
    </xf>
    <xf numFmtId="0" fontId="11" fillId="15" borderId="0" xfId="8" applyFont="1" applyFill="1">
      <alignment vertical="center"/>
    </xf>
    <xf numFmtId="0" fontId="11" fillId="0" borderId="0" xfId="8" applyFont="1">
      <alignment vertical="center"/>
    </xf>
    <xf numFmtId="0" fontId="5" fillId="15" borderId="0" xfId="0" applyFont="1" applyFill="1" applyAlignment="1">
      <alignment horizontal="right" vertical="top"/>
    </xf>
    <xf numFmtId="0" fontId="6" fillId="15" borderId="0" xfId="8" applyFont="1" applyFill="1" applyAlignment="1">
      <alignment horizontal="center" vertical="center"/>
    </xf>
    <xf numFmtId="0" fontId="12" fillId="15" borderId="0" xfId="8" applyFont="1" applyFill="1" applyAlignment="1">
      <alignment horizontal="right" vertical="center"/>
    </xf>
    <xf numFmtId="0" fontId="12" fillId="15" borderId="0" xfId="8" applyFont="1" applyFill="1">
      <alignment vertical="center"/>
    </xf>
    <xf numFmtId="0" fontId="11" fillId="0" borderId="0" xfId="8" applyFont="1" applyAlignment="1">
      <alignment vertical="center" wrapText="1"/>
    </xf>
    <xf numFmtId="0" fontId="11" fillId="15" borderId="0" xfId="8" applyFont="1" applyFill="1" applyAlignment="1">
      <alignment horizontal="left" vertical="center" indent="1"/>
    </xf>
    <xf numFmtId="0" fontId="11" fillId="15" borderId="0" xfId="8" applyFont="1" applyFill="1" applyAlignment="1">
      <alignment horizontal="left" vertical="center"/>
    </xf>
    <xf numFmtId="0" fontId="8" fillId="15" borderId="157" xfId="8" applyFont="1" applyFill="1" applyBorder="1" applyAlignment="1">
      <alignment horizontal="center" vertical="center" wrapText="1"/>
    </xf>
    <xf numFmtId="0" fontId="9" fillId="15" borderId="0" xfId="8" applyFont="1" applyFill="1" applyAlignment="1">
      <alignment vertical="center" shrinkToFit="1"/>
    </xf>
    <xf numFmtId="0" fontId="9" fillId="15" borderId="0" xfId="8" applyFont="1" applyFill="1" applyAlignment="1">
      <alignment vertical="center" wrapText="1"/>
    </xf>
    <xf numFmtId="0" fontId="8" fillId="15" borderId="118" xfId="8" applyFont="1" applyFill="1" applyBorder="1" applyAlignment="1">
      <alignment horizontal="center" vertical="center" wrapText="1"/>
    </xf>
    <xf numFmtId="0" fontId="11" fillId="0" borderId="5" xfId="8" applyFont="1" applyBorder="1">
      <alignment vertical="center"/>
    </xf>
    <xf numFmtId="0" fontId="11" fillId="15" borderId="6" xfId="8" applyFont="1" applyFill="1" applyBorder="1">
      <alignment vertical="center"/>
    </xf>
    <xf numFmtId="0" fontId="11" fillId="15" borderId="135" xfId="8" applyFont="1" applyFill="1" applyBorder="1">
      <alignment vertical="center"/>
    </xf>
    <xf numFmtId="0" fontId="9" fillId="15" borderId="0" xfId="8" applyFont="1" applyFill="1" applyAlignment="1">
      <alignment horizontal="center" vertical="center"/>
    </xf>
    <xf numFmtId="0" fontId="8" fillId="20" borderId="0" xfId="17" applyFont="1" applyFill="1" applyAlignment="1" applyProtection="1">
      <alignment horizontal="center" vertical="center" wrapText="1"/>
      <protection locked="0"/>
    </xf>
    <xf numFmtId="0" fontId="8" fillId="15" borderId="119" xfId="8" applyFont="1" applyFill="1" applyBorder="1" applyAlignment="1">
      <alignment horizontal="center" vertical="center" wrapText="1"/>
    </xf>
    <xf numFmtId="0" fontId="22" fillId="15" borderId="0" xfId="0" applyFont="1" applyFill="1" applyAlignment="1">
      <alignment vertical="center" shrinkToFit="1"/>
    </xf>
    <xf numFmtId="177" fontId="8" fillId="15" borderId="0" xfId="0" applyNumberFormat="1" applyFont="1" applyFill="1" applyAlignment="1">
      <alignment vertical="top" wrapText="1" shrinkToFit="1"/>
    </xf>
    <xf numFmtId="0" fontId="8" fillId="0" borderId="0" xfId="0" applyFont="1" applyAlignment="1">
      <alignment horizontal="center" vertical="center" shrinkToFit="1"/>
    </xf>
    <xf numFmtId="0" fontId="23" fillId="0" borderId="71" xfId="0" applyFont="1" applyBorder="1">
      <alignment vertical="center"/>
    </xf>
    <xf numFmtId="0" fontId="8" fillId="0" borderId="46" xfId="0" applyFont="1" applyBorder="1">
      <alignment vertical="center"/>
    </xf>
    <xf numFmtId="0" fontId="8" fillId="0" borderId="52" xfId="0" applyFont="1" applyBorder="1" applyAlignment="1">
      <alignment vertical="center" wrapText="1"/>
    </xf>
    <xf numFmtId="0" fontId="8" fillId="0" borderId="68" xfId="0" applyFont="1" applyBorder="1" applyAlignment="1">
      <alignment vertical="center" wrapText="1"/>
    </xf>
    <xf numFmtId="0" fontId="8" fillId="0" borderId="69" xfId="0" applyFont="1" applyBorder="1" applyAlignment="1">
      <alignment vertical="center" wrapText="1"/>
    </xf>
    <xf numFmtId="0" fontId="8" fillId="0" borderId="71" xfId="0" applyFont="1" applyBorder="1">
      <alignment vertical="center"/>
    </xf>
    <xf numFmtId="0" fontId="8" fillId="0" borderId="90" xfId="0" applyFont="1" applyBorder="1" applyAlignment="1">
      <alignment vertical="center" wrapText="1"/>
    </xf>
    <xf numFmtId="0" fontId="4" fillId="0" borderId="92" xfId="0" applyFont="1" applyBorder="1">
      <alignment vertical="center"/>
    </xf>
    <xf numFmtId="0" fontId="4" fillId="0" borderId="84" xfId="0" applyFont="1" applyBorder="1" applyAlignment="1">
      <alignment vertical="center" wrapText="1"/>
    </xf>
    <xf numFmtId="0" fontId="5" fillId="0" borderId="90" xfId="0" applyFont="1" applyBorder="1" applyAlignment="1">
      <alignment horizontal="right" vertical="top"/>
    </xf>
    <xf numFmtId="0" fontId="5" fillId="0" borderId="84" xfId="0" applyFont="1" applyBorder="1" applyAlignment="1">
      <alignment horizontal="right" vertical="top"/>
    </xf>
    <xf numFmtId="0" fontId="11" fillId="0" borderId="0" xfId="0" applyFont="1" applyAlignment="1" applyProtection="1">
      <alignment vertical="center" shrinkToFit="1"/>
      <protection locked="0"/>
    </xf>
    <xf numFmtId="0" fontId="20" fillId="0" borderId="75" xfId="0" applyFont="1" applyBorder="1">
      <alignment vertical="center"/>
    </xf>
    <xf numFmtId="0" fontId="11" fillId="0" borderId="68" xfId="0" applyFont="1" applyBorder="1" applyAlignment="1" applyProtection="1">
      <alignment horizontal="left" vertical="center" indent="1" shrinkToFit="1"/>
      <protection locked="0"/>
    </xf>
    <xf numFmtId="0" fontId="4" fillId="0" borderId="46" xfId="0" applyFont="1" applyBorder="1" applyAlignment="1">
      <alignment horizontal="center" vertical="center" shrinkToFit="1"/>
    </xf>
    <xf numFmtId="0" fontId="11" fillId="0" borderId="12" xfId="0" applyFont="1" applyBorder="1" applyAlignment="1" applyProtection="1">
      <alignment vertical="center" shrinkToFit="1"/>
      <protection locked="0"/>
    </xf>
    <xf numFmtId="0" fontId="13" fillId="15" borderId="0" xfId="0" applyFont="1" applyFill="1" applyAlignment="1">
      <alignment horizontal="left" vertical="center" shrinkToFit="1"/>
    </xf>
    <xf numFmtId="0" fontId="8" fillId="30" borderId="106" xfId="0" applyFont="1" applyFill="1" applyBorder="1" applyAlignment="1">
      <alignment horizontal="left" vertical="center"/>
    </xf>
    <xf numFmtId="0" fontId="8" fillId="30" borderId="68" xfId="0" applyFont="1" applyFill="1" applyBorder="1" applyAlignment="1">
      <alignment horizontal="left" vertical="center"/>
    </xf>
    <xf numFmtId="0" fontId="8" fillId="30" borderId="105" xfId="0" applyFont="1" applyFill="1" applyBorder="1" applyAlignment="1">
      <alignment horizontal="left" vertical="center"/>
    </xf>
    <xf numFmtId="0" fontId="8" fillId="0" borderId="106" xfId="0" applyFont="1" applyBorder="1" applyAlignment="1">
      <alignment horizontal="left" vertical="center"/>
    </xf>
    <xf numFmtId="0" fontId="8" fillId="0" borderId="68" xfId="0" applyFont="1" applyBorder="1" applyAlignment="1">
      <alignment horizontal="left" vertical="center"/>
    </xf>
    <xf numFmtId="0" fontId="8" fillId="0" borderId="105" xfId="0" applyFont="1" applyBorder="1" applyAlignment="1">
      <alignment horizontal="left" vertical="center"/>
    </xf>
    <xf numFmtId="0" fontId="8" fillId="15" borderId="120" xfId="0" applyFont="1" applyFill="1" applyBorder="1" applyAlignment="1">
      <alignment horizontal="center" vertical="center"/>
    </xf>
    <xf numFmtId="0" fontId="8" fillId="19" borderId="0" xfId="0" applyFont="1" applyFill="1" applyAlignment="1">
      <alignment horizontal="center" vertical="center" textRotation="255"/>
    </xf>
    <xf numFmtId="0" fontId="8" fillId="19" borderId="137" xfId="0" applyFont="1" applyFill="1" applyBorder="1" applyAlignment="1">
      <alignment horizontal="center" vertical="center" textRotation="255" wrapText="1"/>
    </xf>
    <xf numFmtId="0" fontId="8" fillId="15" borderId="85" xfId="0" applyFont="1" applyFill="1" applyBorder="1" applyAlignment="1">
      <alignment horizontal="left" vertical="center"/>
    </xf>
    <xf numFmtId="177" fontId="8" fillId="0" borderId="71" xfId="0" applyNumberFormat="1" applyFont="1" applyBorder="1" applyAlignment="1">
      <alignment vertical="center" shrinkToFit="1"/>
    </xf>
    <xf numFmtId="0" fontId="9" fillId="0" borderId="0" xfId="14" applyFont="1">
      <alignment vertical="center"/>
    </xf>
    <xf numFmtId="0" fontId="7" fillId="0" borderId="0" xfId="14" applyFont="1" applyAlignment="1">
      <alignment horizontal="center" vertical="center"/>
    </xf>
    <xf numFmtId="0" fontId="7" fillId="0" borderId="0" xfId="14" applyFont="1">
      <alignment vertical="center"/>
    </xf>
    <xf numFmtId="0" fontId="4" fillId="0" borderId="0" xfId="14" applyFont="1">
      <alignment vertical="center"/>
    </xf>
    <xf numFmtId="0" fontId="1" fillId="0" borderId="0" xfId="0" applyFont="1">
      <alignment vertical="center"/>
    </xf>
    <xf numFmtId="0" fontId="8" fillId="15" borderId="10" xfId="0" applyFont="1" applyFill="1" applyBorder="1" applyAlignment="1">
      <alignment horizontal="center" vertical="center"/>
    </xf>
    <xf numFmtId="0" fontId="41" fillId="0" borderId="0" xfId="0" applyFont="1">
      <alignment vertical="center"/>
    </xf>
    <xf numFmtId="0" fontId="8" fillId="0" borderId="94" xfId="0" applyFont="1" applyBorder="1" applyAlignment="1">
      <alignment vertical="center" wrapText="1"/>
    </xf>
    <xf numFmtId="0" fontId="8" fillId="0" borderId="78" xfId="0" applyFont="1" applyBorder="1" applyAlignment="1">
      <alignment vertical="center" wrapText="1"/>
    </xf>
    <xf numFmtId="0" fontId="8" fillId="15" borderId="124" xfId="0" applyFont="1" applyFill="1" applyBorder="1" applyAlignment="1">
      <alignment horizontal="center" vertical="center" wrapText="1"/>
    </xf>
    <xf numFmtId="0" fontId="8" fillId="15" borderId="58" xfId="0" applyFont="1" applyFill="1" applyBorder="1" applyAlignment="1">
      <alignment horizontal="center" vertical="center" wrapText="1"/>
    </xf>
    <xf numFmtId="0" fontId="8" fillId="15" borderId="86" xfId="0" applyFont="1" applyFill="1" applyBorder="1" applyAlignment="1">
      <alignment horizontal="center" vertical="center" wrapText="1"/>
    </xf>
    <xf numFmtId="0" fontId="8" fillId="15" borderId="102" xfId="0" applyFont="1" applyFill="1" applyBorder="1" applyAlignment="1">
      <alignment horizontal="left" vertical="center"/>
    </xf>
    <xf numFmtId="0" fontId="8" fillId="18" borderId="10" xfId="0" applyFont="1" applyFill="1" applyBorder="1" applyAlignment="1">
      <alignment horizontal="center" vertical="center" wrapText="1"/>
    </xf>
    <xf numFmtId="0" fontId="20" fillId="0" borderId="106" xfId="0" applyFont="1" applyBorder="1" applyAlignment="1">
      <alignment horizontal="left" vertical="center"/>
    </xf>
    <xf numFmtId="0" fontId="2" fillId="0" borderId="68" xfId="0" applyFont="1" applyBorder="1" applyAlignment="1">
      <alignment horizontal="left" vertical="center"/>
    </xf>
    <xf numFmtId="0" fontId="2" fillId="0" borderId="80" xfId="0" applyFont="1" applyBorder="1" applyAlignment="1">
      <alignment horizontal="left" vertical="center"/>
    </xf>
    <xf numFmtId="0" fontId="8" fillId="0" borderId="0" xfId="0" applyFont="1" applyAlignment="1">
      <alignment vertical="top" wrapText="1"/>
    </xf>
    <xf numFmtId="178" fontId="8" fillId="15" borderId="49" xfId="3" applyNumberFormat="1" applyFont="1" applyFill="1" applyBorder="1" applyAlignment="1" applyProtection="1">
      <alignment horizontal="center" vertical="center" shrinkToFit="1"/>
    </xf>
    <xf numFmtId="178" fontId="8" fillId="15" borderId="72" xfId="3" applyNumberFormat="1" applyFont="1" applyFill="1" applyBorder="1" applyAlignment="1" applyProtection="1">
      <alignment horizontal="center" vertical="center" shrinkToFit="1"/>
    </xf>
    <xf numFmtId="0" fontId="7" fillId="0" borderId="49" xfId="0" applyFont="1" applyBorder="1" applyAlignment="1">
      <alignment vertical="center" wrapText="1"/>
    </xf>
    <xf numFmtId="0" fontId="7" fillId="15" borderId="131" xfId="0" applyFont="1" applyFill="1" applyBorder="1" applyAlignment="1">
      <alignment vertical="center" textRotation="255"/>
    </xf>
    <xf numFmtId="0" fontId="7" fillId="15" borderId="75" xfId="0" applyFont="1" applyFill="1" applyBorder="1" applyAlignment="1">
      <alignment vertical="center" textRotation="255"/>
    </xf>
    <xf numFmtId="3" fontId="7" fillId="0" borderId="41" xfId="0" applyNumberFormat="1" applyFont="1" applyBorder="1" applyAlignment="1">
      <alignment horizontal="center" vertical="center"/>
    </xf>
    <xf numFmtId="3" fontId="7" fillId="0" borderId="160" xfId="0" applyNumberFormat="1" applyFont="1" applyBorder="1" applyAlignment="1">
      <alignment horizontal="center" vertical="center"/>
    </xf>
    <xf numFmtId="0" fontId="20" fillId="0" borderId="113" xfId="0" applyFont="1" applyBorder="1">
      <alignment vertical="center"/>
    </xf>
    <xf numFmtId="177" fontId="7" fillId="0" borderId="91" xfId="0" applyNumberFormat="1" applyFont="1" applyBorder="1" applyAlignment="1">
      <alignment horizontal="center" vertical="center" shrinkToFit="1"/>
    </xf>
    <xf numFmtId="177" fontId="7" fillId="0" borderId="73" xfId="0" applyNumberFormat="1" applyFont="1" applyBorder="1" applyAlignment="1">
      <alignment horizontal="center" vertical="center" shrinkToFit="1"/>
    </xf>
    <xf numFmtId="177" fontId="7" fillId="15" borderId="49" xfId="0" applyNumberFormat="1" applyFont="1" applyFill="1" applyBorder="1" applyAlignment="1">
      <alignment vertical="center" shrinkToFit="1"/>
    </xf>
    <xf numFmtId="0" fontId="4" fillId="15" borderId="92" xfId="0" applyFont="1" applyFill="1" applyBorder="1">
      <alignment vertical="center"/>
    </xf>
    <xf numFmtId="12" fontId="7" fillId="15" borderId="208" xfId="0" applyNumberFormat="1" applyFont="1" applyFill="1" applyBorder="1" applyAlignment="1">
      <alignment horizontal="center" vertical="center" wrapText="1"/>
    </xf>
    <xf numFmtId="189" fontId="7" fillId="0" borderId="223" xfId="0" applyNumberFormat="1" applyFont="1" applyBorder="1">
      <alignment vertical="center"/>
    </xf>
    <xf numFmtId="0" fontId="12" fillId="0" borderId="0" xfId="10" applyFont="1">
      <alignment vertical="center"/>
    </xf>
    <xf numFmtId="0" fontId="7" fillId="0" borderId="70" xfId="0" applyFont="1" applyBorder="1" applyAlignment="1">
      <alignment vertical="center" textRotation="255"/>
    </xf>
    <xf numFmtId="0" fontId="7" fillId="0" borderId="84" xfId="0" applyFont="1" applyBorder="1" applyAlignment="1">
      <alignment vertical="center" textRotation="255"/>
    </xf>
    <xf numFmtId="0" fontId="7" fillId="0" borderId="73" xfId="0" applyFont="1" applyBorder="1" applyAlignment="1">
      <alignment vertical="center" textRotation="255"/>
    </xf>
    <xf numFmtId="0" fontId="7" fillId="0" borderId="90" xfId="0" applyFont="1" applyBorder="1" applyAlignment="1">
      <alignment vertical="center" textRotation="255"/>
    </xf>
    <xf numFmtId="0" fontId="8" fillId="15" borderId="0" xfId="0" applyFont="1" applyFill="1" applyAlignment="1" applyProtection="1">
      <alignment horizontal="left" vertical="center" shrinkToFit="1"/>
      <protection locked="0"/>
    </xf>
    <xf numFmtId="0" fontId="11" fillId="15" borderId="0" xfId="0" applyFont="1" applyFill="1" applyAlignment="1">
      <alignment horizontal="left" vertical="center"/>
    </xf>
    <xf numFmtId="0" fontId="11" fillId="15" borderId="0" xfId="0" applyFont="1" applyFill="1">
      <alignment vertical="center"/>
    </xf>
    <xf numFmtId="0" fontId="9" fillId="15" borderId="0" xfId="0" applyFont="1" applyFill="1" applyAlignment="1">
      <alignment vertical="center" shrinkToFit="1"/>
    </xf>
    <xf numFmtId="0" fontId="9" fillId="15" borderId="0" xfId="0" applyFont="1" applyFill="1" applyAlignment="1">
      <alignment horizontal="left" vertical="center" shrinkToFit="1"/>
    </xf>
    <xf numFmtId="0" fontId="11" fillId="15" borderId="0" xfId="0" applyFont="1" applyFill="1" applyAlignment="1">
      <alignment horizontal="left" vertical="center" shrinkToFit="1"/>
    </xf>
    <xf numFmtId="0" fontId="11" fillId="15" borderId="0" xfId="0" applyFont="1" applyFill="1" applyAlignment="1">
      <alignment horizontal="left" vertical="center" wrapText="1"/>
    </xf>
    <xf numFmtId="0" fontId="9" fillId="15" borderId="0" xfId="0" applyFont="1" applyFill="1" applyAlignment="1" applyProtection="1">
      <alignment vertical="center" shrinkToFit="1"/>
      <protection locked="0"/>
    </xf>
    <xf numFmtId="0" fontId="4" fillId="15" borderId="0" xfId="0" applyFont="1" applyFill="1" applyAlignment="1">
      <alignment horizontal="right" vertical="center"/>
    </xf>
    <xf numFmtId="0" fontId="8" fillId="15" borderId="0" xfId="0" applyFont="1" applyFill="1" applyAlignment="1">
      <alignment horizontal="left" vertical="center" shrinkToFit="1"/>
    </xf>
    <xf numFmtId="0" fontId="8" fillId="15" borderId="0" xfId="0" applyFont="1" applyFill="1" applyAlignment="1">
      <alignment vertical="center" shrinkToFit="1"/>
    </xf>
    <xf numFmtId="0" fontId="4" fillId="15" borderId="0" xfId="0" applyFont="1" applyFill="1" applyAlignment="1">
      <alignment horizontal="distributed" vertical="center"/>
    </xf>
    <xf numFmtId="0" fontId="11" fillId="15" borderId="0" xfId="0" applyFont="1" applyFill="1" applyAlignment="1">
      <alignment horizontal="center" vertical="center"/>
    </xf>
    <xf numFmtId="0" fontId="4" fillId="0" borderId="0" xfId="0" applyFont="1" applyAlignment="1">
      <alignment vertical="top" wrapText="1"/>
    </xf>
    <xf numFmtId="0" fontId="11" fillId="15" borderId="0" xfId="0" applyFont="1" applyFill="1" applyAlignment="1">
      <alignment vertical="top" wrapText="1"/>
    </xf>
    <xf numFmtId="0" fontId="12" fillId="15" borderId="0" xfId="0" applyFont="1" applyFill="1" applyAlignment="1">
      <alignment vertical="center" shrinkToFit="1"/>
    </xf>
    <xf numFmtId="0" fontId="8" fillId="15" borderId="0" xfId="0" applyFont="1" applyFill="1" applyAlignment="1">
      <alignment vertical="center" wrapText="1"/>
    </xf>
    <xf numFmtId="0" fontId="18" fillId="15" borderId="0" xfId="0" applyFont="1" applyFill="1" applyAlignment="1">
      <alignment vertical="center" shrinkToFit="1"/>
    </xf>
    <xf numFmtId="0" fontId="8" fillId="15" borderId="0" xfId="0" applyFont="1" applyFill="1" applyAlignment="1">
      <alignment vertical="top" wrapText="1"/>
    </xf>
    <xf numFmtId="0" fontId="4" fillId="0" borderId="0" xfId="17" applyFont="1" applyAlignment="1">
      <alignment horizontal="right" vertical="center"/>
    </xf>
    <xf numFmtId="0" fontId="4" fillId="0" borderId="0" xfId="17" applyFont="1" applyAlignment="1" applyProtection="1">
      <alignment horizontal="center" vertical="center"/>
      <protection locked="0"/>
    </xf>
    <xf numFmtId="2" fontId="16" fillId="0" borderId="195" xfId="0" applyNumberFormat="1" applyFont="1" applyBorder="1">
      <alignment vertical="center"/>
    </xf>
    <xf numFmtId="0" fontId="20" fillId="0" borderId="38" xfId="0" applyFont="1" applyBorder="1" applyAlignment="1">
      <alignment horizontal="center" vertical="center" wrapText="1"/>
    </xf>
    <xf numFmtId="38" fontId="8" fillId="15" borderId="6" xfId="3" applyFont="1" applyFill="1" applyBorder="1" applyAlignment="1" applyProtection="1">
      <alignment horizontal="center" vertical="center"/>
      <protection locked="0"/>
    </xf>
    <xf numFmtId="0" fontId="20" fillId="0" borderId="71" xfId="0" applyFont="1" applyBorder="1">
      <alignment vertical="center"/>
    </xf>
    <xf numFmtId="0" fontId="4" fillId="0" borderId="46" xfId="0" applyFont="1" applyBorder="1">
      <alignment vertical="center"/>
    </xf>
    <xf numFmtId="0" fontId="20" fillId="0" borderId="46" xfId="0" applyFont="1" applyBorder="1">
      <alignment vertical="center"/>
    </xf>
    <xf numFmtId="0" fontId="7" fillId="16" borderId="5" xfId="0" applyFont="1" applyFill="1" applyBorder="1" applyAlignment="1" applyProtection="1">
      <alignment vertical="center" shrinkToFit="1"/>
      <protection locked="0"/>
    </xf>
    <xf numFmtId="0" fontId="8" fillId="16" borderId="0" xfId="0" applyFont="1" applyFill="1" applyAlignment="1">
      <alignment horizontal="center" vertical="center"/>
    </xf>
    <xf numFmtId="0" fontId="4" fillId="16" borderId="0" xfId="0" applyFont="1" applyFill="1">
      <alignment vertical="center"/>
    </xf>
    <xf numFmtId="0" fontId="7" fillId="16" borderId="0" xfId="17" applyFont="1" applyFill="1" applyProtection="1">
      <alignment vertical="center"/>
      <protection locked="0"/>
    </xf>
    <xf numFmtId="0" fontId="7" fillId="16" borderId="71" xfId="17" applyFont="1" applyFill="1" applyBorder="1" applyProtection="1">
      <alignment vertical="center"/>
      <protection locked="0"/>
    </xf>
    <xf numFmtId="0" fontId="4" fillId="16" borderId="5" xfId="17" applyFont="1" applyFill="1" applyBorder="1" applyAlignment="1" applyProtection="1">
      <alignment horizontal="center" vertical="center"/>
      <protection locked="0"/>
    </xf>
    <xf numFmtId="0" fontId="22" fillId="16" borderId="0" xfId="0" applyFont="1" applyFill="1">
      <alignment vertical="center"/>
    </xf>
    <xf numFmtId="0" fontId="7" fillId="16" borderId="49" xfId="17" applyFont="1" applyFill="1" applyBorder="1" applyAlignment="1" applyProtection="1">
      <alignment horizontal="center" vertical="center"/>
      <protection locked="0"/>
    </xf>
    <xf numFmtId="0" fontId="8" fillId="16" borderId="0" xfId="17" applyFont="1" applyFill="1" applyAlignment="1" applyProtection="1">
      <alignment horizontal="center" vertical="center"/>
      <protection locked="0"/>
    </xf>
    <xf numFmtId="0" fontId="8" fillId="16" borderId="49" xfId="17" applyFont="1" applyFill="1" applyBorder="1" applyAlignment="1" applyProtection="1">
      <alignment horizontal="center" vertical="center"/>
      <protection locked="0"/>
    </xf>
    <xf numFmtId="0" fontId="8" fillId="16" borderId="0" xfId="0" applyFont="1" applyFill="1">
      <alignment vertical="center"/>
    </xf>
    <xf numFmtId="0" fontId="8" fillId="16" borderId="71" xfId="17" applyFont="1" applyFill="1" applyBorder="1" applyAlignment="1" applyProtection="1">
      <alignment horizontal="center" vertical="center"/>
      <protection locked="0"/>
    </xf>
    <xf numFmtId="0" fontId="0" fillId="16" borderId="46" xfId="0" applyFill="1" applyBorder="1" applyAlignment="1">
      <alignment horizontal="center" vertical="center" shrinkToFit="1"/>
    </xf>
    <xf numFmtId="0" fontId="0" fillId="16" borderId="52" xfId="0" applyFill="1" applyBorder="1" applyAlignment="1">
      <alignment horizontal="center" vertical="center" shrinkToFit="1"/>
    </xf>
    <xf numFmtId="0" fontId="7" fillId="16" borderId="0" xfId="17" applyFont="1" applyFill="1" applyAlignment="1" applyProtection="1">
      <alignment horizontal="center" vertical="center"/>
      <protection locked="0"/>
    </xf>
    <xf numFmtId="0" fontId="0" fillId="16" borderId="68" xfId="0" applyFill="1" applyBorder="1" applyAlignment="1">
      <alignment vertical="center" shrinkToFit="1"/>
    </xf>
    <xf numFmtId="0" fontId="0" fillId="16" borderId="69" xfId="0" applyFill="1" applyBorder="1" applyAlignment="1">
      <alignment vertical="center" shrinkToFit="1"/>
    </xf>
    <xf numFmtId="0" fontId="7" fillId="16" borderId="71" xfId="17" applyFont="1" applyFill="1" applyBorder="1" applyAlignment="1" applyProtection="1">
      <alignment horizontal="center" vertical="center"/>
      <protection locked="0"/>
    </xf>
    <xf numFmtId="0" fontId="0" fillId="16" borderId="71" xfId="0" applyFill="1" applyBorder="1" applyAlignment="1">
      <alignment vertical="center" shrinkToFit="1"/>
    </xf>
    <xf numFmtId="0" fontId="0" fillId="16" borderId="90" xfId="0" applyFill="1" applyBorder="1" applyAlignment="1">
      <alignment vertical="center" shrinkToFit="1"/>
    </xf>
    <xf numFmtId="0" fontId="0" fillId="16" borderId="46" xfId="0" applyFill="1" applyBorder="1" applyAlignment="1">
      <alignment vertical="center" shrinkToFit="1"/>
    </xf>
    <xf numFmtId="0" fontId="0" fillId="16" borderId="52" xfId="0" applyFill="1" applyBorder="1" applyAlignment="1">
      <alignment vertical="center" shrinkToFit="1"/>
    </xf>
    <xf numFmtId="0" fontId="8" fillId="16" borderId="71" xfId="0" applyFont="1" applyFill="1" applyBorder="1" applyAlignment="1">
      <alignment horizontal="center" vertical="center"/>
    </xf>
    <xf numFmtId="0" fontId="7" fillId="16" borderId="46" xfId="17" applyFont="1" applyFill="1" applyBorder="1" applyProtection="1">
      <alignment vertical="center"/>
      <protection locked="0"/>
    </xf>
    <xf numFmtId="0" fontId="7" fillId="16" borderId="52" xfId="17" applyFont="1" applyFill="1" applyBorder="1" applyProtection="1">
      <alignment vertical="center"/>
      <protection locked="0"/>
    </xf>
    <xf numFmtId="0" fontId="7" fillId="16" borderId="72" xfId="17" applyFont="1" applyFill="1" applyBorder="1" applyProtection="1">
      <alignment vertical="center"/>
      <protection locked="0"/>
    </xf>
    <xf numFmtId="0" fontId="7" fillId="16" borderId="100" xfId="17" applyFont="1" applyFill="1" applyBorder="1" applyProtection="1">
      <alignment vertical="center"/>
      <protection locked="0"/>
    </xf>
    <xf numFmtId="0" fontId="7" fillId="16" borderId="68" xfId="17" applyFont="1" applyFill="1" applyBorder="1" applyProtection="1">
      <alignment vertical="center"/>
      <protection locked="0"/>
    </xf>
    <xf numFmtId="0" fontId="7" fillId="16" borderId="69" xfId="17" applyFont="1" applyFill="1" applyBorder="1" applyProtection="1">
      <alignment vertical="center"/>
      <protection locked="0"/>
    </xf>
    <xf numFmtId="0" fontId="8" fillId="16" borderId="0" xfId="0" applyFont="1" applyFill="1" applyAlignment="1" applyProtection="1">
      <alignment horizontal="left" vertical="center" shrinkToFit="1"/>
      <protection locked="0"/>
    </xf>
    <xf numFmtId="0" fontId="8" fillId="16" borderId="0" xfId="0" applyFont="1" applyFill="1" applyAlignment="1">
      <alignment horizontal="center" vertical="center" shrinkToFit="1"/>
    </xf>
    <xf numFmtId="0" fontId="4" fillId="16" borderId="0" xfId="0" applyFont="1" applyFill="1" applyAlignment="1">
      <alignment horizontal="center" vertical="center"/>
    </xf>
    <xf numFmtId="0" fontId="4" fillId="16" borderId="0" xfId="0" applyFont="1" applyFill="1" applyAlignment="1" applyProtection="1">
      <alignment horizontal="center" vertical="center"/>
      <protection locked="0"/>
    </xf>
    <xf numFmtId="0" fontId="12" fillId="16" borderId="0" xfId="0" applyFont="1" applyFill="1" applyAlignment="1">
      <alignment horizontal="left" vertical="center" shrinkToFit="1"/>
    </xf>
    <xf numFmtId="0" fontId="4" fillId="16" borderId="114" xfId="14" applyFont="1" applyFill="1" applyBorder="1">
      <alignment vertical="center"/>
    </xf>
    <xf numFmtId="0" fontId="7" fillId="16" borderId="6" xfId="0" applyFont="1" applyFill="1" applyBorder="1" applyAlignment="1" applyProtection="1">
      <alignment vertical="center" shrinkToFit="1"/>
      <protection locked="0"/>
    </xf>
    <xf numFmtId="0" fontId="7" fillId="16" borderId="0" xfId="0" applyFont="1" applyFill="1" applyAlignment="1" applyProtection="1">
      <alignment vertical="center" shrinkToFit="1"/>
      <protection locked="0"/>
    </xf>
    <xf numFmtId="0" fontId="7" fillId="16" borderId="7" xfId="17" applyFont="1" applyFill="1" applyBorder="1" applyAlignment="1" applyProtection="1">
      <alignment horizontal="center" vertical="center"/>
      <protection locked="0"/>
    </xf>
    <xf numFmtId="183" fontId="7" fillId="16" borderId="3" xfId="3" applyNumberFormat="1" applyFont="1" applyFill="1" applyBorder="1" applyAlignment="1">
      <alignment horizontal="right" vertical="center"/>
    </xf>
    <xf numFmtId="183" fontId="7" fillId="16" borderId="3" xfId="0" applyNumberFormat="1" applyFont="1" applyFill="1" applyBorder="1" applyAlignment="1">
      <alignment horizontal="right" vertical="center"/>
    </xf>
    <xf numFmtId="0" fontId="8" fillId="0" borderId="72" xfId="12" applyFont="1" applyBorder="1" applyAlignment="1">
      <alignment horizontal="left" vertical="center"/>
    </xf>
    <xf numFmtId="0" fontId="8" fillId="16" borderId="72" xfId="0" applyFont="1" applyFill="1" applyBorder="1">
      <alignment vertical="center"/>
    </xf>
    <xf numFmtId="0" fontId="4" fillId="16" borderId="68" xfId="0" applyFont="1" applyFill="1" applyBorder="1" applyAlignment="1">
      <alignment horizontal="center" vertical="center" shrinkToFit="1"/>
    </xf>
    <xf numFmtId="0" fontId="7" fillId="16" borderId="0" xfId="0" applyFont="1" applyFill="1" applyAlignment="1">
      <alignment horizontal="center" vertical="center" shrinkToFit="1"/>
    </xf>
    <xf numFmtId="0" fontId="7" fillId="16" borderId="68" xfId="0" applyFont="1" applyFill="1" applyBorder="1" applyAlignment="1">
      <alignment horizontal="center" vertical="center" shrinkToFit="1"/>
    </xf>
    <xf numFmtId="0" fontId="4" fillId="16" borderId="72" xfId="0" applyFont="1" applyFill="1" applyBorder="1" applyAlignment="1">
      <alignment horizontal="center" vertical="center" shrinkToFit="1"/>
    </xf>
    <xf numFmtId="0" fontId="20" fillId="16" borderId="81" xfId="0" applyFont="1" applyFill="1" applyBorder="1">
      <alignment vertical="center"/>
    </xf>
    <xf numFmtId="0" fontId="20" fillId="16" borderId="81" xfId="0" applyFont="1" applyFill="1" applyBorder="1" applyAlignment="1">
      <alignment vertical="center" wrapText="1"/>
    </xf>
    <xf numFmtId="0" fontId="7" fillId="16" borderId="12" xfId="0" applyFont="1" applyFill="1" applyBorder="1" applyAlignment="1" applyProtection="1">
      <alignment horizontal="center" vertical="center"/>
      <protection locked="0"/>
    </xf>
    <xf numFmtId="0" fontId="7" fillId="16" borderId="0" xfId="0" applyFont="1" applyFill="1" applyAlignment="1" applyProtection="1">
      <alignment horizontal="center" vertical="center"/>
      <protection locked="0"/>
    </xf>
    <xf numFmtId="0" fontId="7" fillId="16" borderId="71" xfId="0" applyFont="1" applyFill="1" applyBorder="1" applyAlignment="1" applyProtection="1">
      <alignment horizontal="center" vertical="center"/>
      <protection locked="0"/>
    </xf>
    <xf numFmtId="0" fontId="7" fillId="16" borderId="98" xfId="0" applyFont="1" applyFill="1" applyBorder="1" applyAlignment="1" applyProtection="1">
      <alignment horizontal="center" vertical="center"/>
      <protection locked="0"/>
    </xf>
    <xf numFmtId="0" fontId="7" fillId="16" borderId="99" xfId="0" applyFont="1" applyFill="1" applyBorder="1" applyAlignment="1" applyProtection="1">
      <alignment horizontal="center" vertical="center"/>
      <protection locked="0"/>
    </xf>
    <xf numFmtId="0" fontId="7" fillId="16" borderId="0" xfId="0" applyFont="1" applyFill="1" applyProtection="1">
      <alignment vertical="center"/>
      <protection locked="0"/>
    </xf>
    <xf numFmtId="0" fontId="7" fillId="16" borderId="85" xfId="0" applyFont="1" applyFill="1" applyBorder="1" applyAlignment="1" applyProtection="1">
      <alignment horizontal="center" vertical="center"/>
      <protection locked="0"/>
    </xf>
    <xf numFmtId="0" fontId="7" fillId="16" borderId="68" xfId="0" applyFont="1" applyFill="1" applyBorder="1" applyAlignment="1">
      <alignment horizontal="center" vertical="center"/>
    </xf>
    <xf numFmtId="183" fontId="7" fillId="16" borderId="5" xfId="0" applyNumberFormat="1" applyFont="1" applyFill="1" applyBorder="1" applyAlignment="1">
      <alignment horizontal="center" vertical="center"/>
    </xf>
    <xf numFmtId="189" fontId="7" fillId="16" borderId="65" xfId="0" applyNumberFormat="1" applyFont="1" applyFill="1" applyBorder="1" applyAlignment="1">
      <alignment horizontal="center" vertical="center"/>
    </xf>
    <xf numFmtId="183" fontId="7" fillId="16" borderId="65" xfId="0" applyNumberFormat="1" applyFont="1" applyFill="1" applyBorder="1" applyAlignment="1">
      <alignment horizontal="center" vertical="center" wrapText="1"/>
    </xf>
    <xf numFmtId="190" fontId="7" fillId="16" borderId="214" xfId="0" applyNumberFormat="1" applyFont="1" applyFill="1" applyBorder="1" applyAlignment="1">
      <alignment horizontal="center" vertical="center" wrapText="1"/>
    </xf>
    <xf numFmtId="38" fontId="7" fillId="16" borderId="157" xfId="3" applyFont="1" applyFill="1" applyBorder="1" applyAlignment="1">
      <alignment horizontal="center" vertical="center"/>
    </xf>
    <xf numFmtId="38" fontId="7" fillId="16" borderId="209" xfId="3" applyFont="1" applyFill="1" applyBorder="1" applyAlignment="1">
      <alignment horizontal="center" vertical="center"/>
    </xf>
    <xf numFmtId="0" fontId="7" fillId="16" borderId="85" xfId="0" applyFont="1" applyFill="1" applyBorder="1">
      <alignment vertical="center"/>
    </xf>
    <xf numFmtId="0" fontId="7" fillId="16" borderId="118" xfId="0" applyFont="1" applyFill="1" applyBorder="1" applyAlignment="1">
      <alignment horizontal="center" vertical="center"/>
    </xf>
    <xf numFmtId="38" fontId="7" fillId="16" borderId="68" xfId="3" applyFont="1" applyFill="1" applyBorder="1" applyAlignment="1" applyProtection="1">
      <alignment vertical="center" shrinkToFit="1"/>
      <protection locked="0"/>
    </xf>
    <xf numFmtId="0" fontId="7" fillId="16" borderId="106" xfId="17" applyFont="1" applyFill="1" applyBorder="1" applyProtection="1">
      <alignment vertical="center"/>
      <protection locked="0"/>
    </xf>
    <xf numFmtId="0" fontId="8" fillId="16" borderId="49" xfId="0" applyFont="1" applyFill="1" applyBorder="1">
      <alignment vertical="center"/>
    </xf>
    <xf numFmtId="0" fontId="8" fillId="16" borderId="86" xfId="0" applyFont="1" applyFill="1" applyBorder="1" applyAlignment="1" applyProtection="1">
      <alignment horizontal="center" vertical="center"/>
      <protection locked="0"/>
    </xf>
    <xf numFmtId="0" fontId="7" fillId="16" borderId="86" xfId="0" applyFont="1" applyFill="1" applyBorder="1" applyAlignment="1" applyProtection="1">
      <alignment horizontal="center" vertical="center"/>
      <protection locked="0"/>
    </xf>
    <xf numFmtId="0" fontId="8" fillId="16" borderId="72" xfId="0" applyFont="1" applyFill="1" applyBorder="1" applyAlignment="1">
      <alignment vertical="center" shrinkToFit="1"/>
    </xf>
    <xf numFmtId="0" fontId="8" fillId="16" borderId="72" xfId="0" applyFont="1" applyFill="1" applyBorder="1" applyAlignment="1">
      <alignment horizontal="center" vertical="center"/>
    </xf>
    <xf numFmtId="0" fontId="7" fillId="16" borderId="46" xfId="0" applyFont="1" applyFill="1" applyBorder="1" applyAlignment="1" applyProtection="1">
      <alignment horizontal="center" vertical="center"/>
      <protection locked="0"/>
    </xf>
    <xf numFmtId="3" fontId="16" fillId="16" borderId="45" xfId="0" applyNumberFormat="1" applyFont="1" applyFill="1" applyBorder="1" applyAlignment="1">
      <alignment horizontal="center" vertical="center"/>
    </xf>
    <xf numFmtId="0" fontId="7" fillId="16" borderId="95" xfId="17" applyFont="1" applyFill="1" applyBorder="1" applyAlignment="1" applyProtection="1">
      <alignment horizontal="center" vertical="center"/>
      <protection locked="0"/>
    </xf>
    <xf numFmtId="0" fontId="7" fillId="16" borderId="88" xfId="17" applyFont="1" applyFill="1" applyBorder="1" applyAlignment="1" applyProtection="1">
      <alignment horizontal="center" vertical="center"/>
      <protection locked="0"/>
    </xf>
    <xf numFmtId="0" fontId="7" fillId="16" borderId="224" xfId="17" applyFont="1" applyFill="1" applyBorder="1" applyAlignment="1" applyProtection="1">
      <alignment horizontal="center" vertical="center"/>
      <protection locked="0"/>
    </xf>
    <xf numFmtId="0" fontId="7" fillId="16" borderId="44" xfId="17" applyFont="1" applyFill="1" applyBorder="1" applyAlignment="1" applyProtection="1">
      <alignment horizontal="center" vertical="center"/>
      <protection locked="0"/>
    </xf>
    <xf numFmtId="0" fontId="7" fillId="16" borderId="2" xfId="17" applyFont="1" applyFill="1" applyBorder="1" applyAlignment="1" applyProtection="1">
      <alignment horizontal="center" vertical="center"/>
      <protection locked="0"/>
    </xf>
    <xf numFmtId="0" fontId="7" fillId="16" borderId="26" xfId="17" applyFont="1" applyFill="1" applyBorder="1" applyAlignment="1" applyProtection="1">
      <alignment horizontal="center" vertical="center"/>
      <protection locked="0"/>
    </xf>
    <xf numFmtId="38" fontId="16" fillId="16" borderId="45" xfId="3" applyFont="1" applyFill="1" applyBorder="1" applyAlignment="1" applyProtection="1">
      <alignment vertical="center"/>
    </xf>
    <xf numFmtId="3" fontId="16" fillId="16" borderId="105" xfId="0" applyNumberFormat="1" applyFont="1" applyFill="1" applyBorder="1" applyAlignment="1">
      <alignment horizontal="center" vertical="center"/>
    </xf>
    <xf numFmtId="0" fontId="7" fillId="16" borderId="4" xfId="17" applyFont="1" applyFill="1" applyBorder="1" applyAlignment="1" applyProtection="1">
      <alignment horizontal="center" vertical="center"/>
      <protection locked="0"/>
    </xf>
    <xf numFmtId="0" fontId="7" fillId="16" borderId="225" xfId="17" applyFont="1" applyFill="1" applyBorder="1" applyAlignment="1" applyProtection="1">
      <alignment horizontal="center" vertical="center"/>
      <protection locked="0"/>
    </xf>
    <xf numFmtId="38" fontId="16" fillId="16" borderId="105" xfId="3" applyFont="1" applyFill="1" applyBorder="1" applyAlignment="1" applyProtection="1">
      <alignment vertical="center"/>
    </xf>
    <xf numFmtId="3" fontId="16" fillId="16" borderId="115" xfId="0" applyNumberFormat="1" applyFont="1" applyFill="1" applyBorder="1" applyAlignment="1">
      <alignment horizontal="center" vertical="center"/>
    </xf>
    <xf numFmtId="0" fontId="7" fillId="16" borderId="163" xfId="17" applyFont="1" applyFill="1" applyBorder="1" applyAlignment="1" applyProtection="1">
      <alignment horizontal="center" vertical="center"/>
      <protection locked="0"/>
    </xf>
    <xf numFmtId="0" fontId="7" fillId="16" borderId="1" xfId="17" applyFont="1" applyFill="1" applyBorder="1" applyAlignment="1" applyProtection="1">
      <alignment horizontal="center" vertical="center"/>
      <protection locked="0"/>
    </xf>
    <xf numFmtId="0" fontId="7" fillId="16" borderId="116" xfId="17" applyFont="1" applyFill="1" applyBorder="1" applyAlignment="1" applyProtection="1">
      <alignment horizontal="center" vertical="center"/>
      <protection locked="0"/>
    </xf>
    <xf numFmtId="0" fontId="7" fillId="16" borderId="185" xfId="17" applyFont="1" applyFill="1" applyBorder="1" applyAlignment="1" applyProtection="1">
      <alignment horizontal="center" vertical="center"/>
      <protection locked="0"/>
    </xf>
    <xf numFmtId="0" fontId="7" fillId="16" borderId="164" xfId="17" applyFont="1" applyFill="1" applyBorder="1" applyAlignment="1" applyProtection="1">
      <alignment horizontal="center" vertical="center"/>
      <protection locked="0"/>
    </xf>
    <xf numFmtId="0" fontId="7" fillId="16" borderId="34" xfId="17" applyFont="1" applyFill="1" applyBorder="1" applyAlignment="1" applyProtection="1">
      <alignment horizontal="center" vertical="center"/>
      <protection locked="0"/>
    </xf>
    <xf numFmtId="0" fontId="7" fillId="16" borderId="68" xfId="0" applyFont="1" applyFill="1" applyBorder="1">
      <alignment vertical="center"/>
    </xf>
    <xf numFmtId="0" fontId="7" fillId="16" borderId="68" xfId="0" applyFont="1" applyFill="1" applyBorder="1" applyAlignment="1" applyProtection="1">
      <alignment horizontal="center" vertical="center"/>
      <protection locked="0"/>
    </xf>
    <xf numFmtId="0" fontId="8" fillId="16" borderId="68" xfId="0" applyFont="1" applyFill="1" applyBorder="1">
      <alignment vertical="center"/>
    </xf>
    <xf numFmtId="0" fontId="7" fillId="16" borderId="86" xfId="0" applyFont="1" applyFill="1" applyBorder="1" applyProtection="1">
      <alignment vertical="center"/>
      <protection locked="0"/>
    </xf>
    <xf numFmtId="0" fontId="7" fillId="16" borderId="71" xfId="0" applyFont="1" applyFill="1" applyBorder="1" applyAlignment="1" applyProtection="1">
      <alignment horizontal="right" vertical="center"/>
      <protection locked="0"/>
    </xf>
    <xf numFmtId="0" fontId="7" fillId="16" borderId="71" xfId="0" applyFont="1" applyFill="1" applyBorder="1" applyProtection="1">
      <alignment vertical="center"/>
      <protection locked="0"/>
    </xf>
    <xf numFmtId="0" fontId="11" fillId="16" borderId="0" xfId="8" applyFont="1" applyFill="1">
      <alignment vertical="center"/>
    </xf>
    <xf numFmtId="0" fontId="18" fillId="16" borderId="6" xfId="17" applyFont="1" applyFill="1" applyBorder="1" applyAlignment="1" applyProtection="1">
      <alignment horizontal="center" vertical="center"/>
      <protection locked="0"/>
    </xf>
    <xf numFmtId="0" fontId="12" fillId="16" borderId="5" xfId="8" applyFont="1" applyFill="1" applyBorder="1" applyAlignment="1">
      <alignment horizontal="center" vertical="center" shrinkToFit="1"/>
    </xf>
    <xf numFmtId="0" fontId="12" fillId="16" borderId="216" xfId="8" applyFont="1" applyFill="1" applyBorder="1" applyAlignment="1">
      <alignment horizontal="center" vertical="center" shrinkToFit="1"/>
    </xf>
    <xf numFmtId="0" fontId="11" fillId="16" borderId="6" xfId="0" applyFont="1" applyFill="1" applyBorder="1" applyAlignment="1">
      <alignment horizontal="left" vertical="center" shrinkToFit="1"/>
    </xf>
    <xf numFmtId="0" fontId="11" fillId="16" borderId="216" xfId="0" applyFont="1" applyFill="1" applyBorder="1" applyAlignment="1">
      <alignment horizontal="left" vertical="center" shrinkToFit="1"/>
    </xf>
    <xf numFmtId="0" fontId="11" fillId="16" borderId="135" xfId="0" applyFont="1" applyFill="1" applyBorder="1" applyAlignment="1">
      <alignment horizontal="left" vertical="center" shrinkToFit="1"/>
    </xf>
    <xf numFmtId="0" fontId="8" fillId="16" borderId="0" xfId="17" applyFont="1" applyFill="1" applyProtection="1">
      <alignment vertical="center"/>
      <protection locked="0"/>
    </xf>
    <xf numFmtId="0" fontId="8" fillId="16" borderId="49" xfId="0" applyFont="1" applyFill="1" applyBorder="1" applyAlignment="1">
      <alignment horizontal="center" vertical="center"/>
    </xf>
    <xf numFmtId="0" fontId="9" fillId="16" borderId="5" xfId="17" applyFont="1" applyFill="1" applyBorder="1" applyAlignment="1" applyProtection="1">
      <alignment horizontal="center" vertical="center"/>
      <protection locked="0"/>
    </xf>
    <xf numFmtId="0" fontId="7" fillId="16" borderId="49" xfId="17" applyFont="1" applyFill="1" applyBorder="1" applyProtection="1">
      <alignment vertical="center"/>
      <protection locked="0"/>
    </xf>
    <xf numFmtId="0" fontId="8" fillId="15" borderId="2" xfId="12" applyFont="1" applyFill="1" applyBorder="1">
      <alignment vertical="center"/>
    </xf>
    <xf numFmtId="0" fontId="8" fillId="15" borderId="101" xfId="12" applyFont="1" applyFill="1" applyBorder="1" applyAlignment="1">
      <alignment horizontal="left" vertical="center" wrapText="1"/>
    </xf>
    <xf numFmtId="0" fontId="8" fillId="15" borderId="96" xfId="12" applyFont="1" applyFill="1" applyBorder="1" applyAlignment="1">
      <alignment horizontal="left" vertical="center"/>
    </xf>
    <xf numFmtId="0" fontId="8" fillId="15" borderId="72" xfId="12" applyFont="1" applyFill="1" applyBorder="1" applyAlignment="1">
      <alignment horizontal="left" vertical="center"/>
    </xf>
    <xf numFmtId="0" fontId="8" fillId="15" borderId="75" xfId="12" applyFont="1" applyFill="1" applyBorder="1" applyAlignment="1">
      <alignment horizontal="left" vertical="center" wrapText="1"/>
    </xf>
    <xf numFmtId="0" fontId="8" fillId="15" borderId="70" xfId="12" applyFont="1" applyFill="1" applyBorder="1" applyAlignment="1">
      <alignment horizontal="left" vertical="center" wrapText="1"/>
    </xf>
    <xf numFmtId="177" fontId="8" fillId="16" borderId="68" xfId="0" applyNumberFormat="1" applyFont="1" applyFill="1" applyBorder="1" applyAlignment="1">
      <alignment horizontal="left" vertical="center" wrapText="1" shrinkToFit="1"/>
    </xf>
    <xf numFmtId="177" fontId="8" fillId="16" borderId="69" xfId="0" applyNumberFormat="1" applyFont="1" applyFill="1" applyBorder="1" applyAlignment="1">
      <alignment horizontal="left" vertical="center" wrapText="1" shrinkToFit="1"/>
    </xf>
    <xf numFmtId="177" fontId="16" fillId="0" borderId="0" xfId="0" applyNumberFormat="1" applyFont="1">
      <alignment vertical="center"/>
    </xf>
    <xf numFmtId="0" fontId="7" fillId="16" borderId="113" xfId="17" applyFont="1" applyFill="1" applyBorder="1" applyProtection="1">
      <alignment vertical="center"/>
      <protection locked="0"/>
    </xf>
    <xf numFmtId="0" fontId="7" fillId="16" borderId="110" xfId="17" applyFont="1" applyFill="1" applyBorder="1" applyProtection="1">
      <alignment vertical="center"/>
      <protection locked="0"/>
    </xf>
    <xf numFmtId="0" fontId="16" fillId="0" borderId="106" xfId="0" applyFont="1" applyBorder="1" applyAlignment="1">
      <alignment horizontal="left" vertical="center"/>
    </xf>
    <xf numFmtId="0" fontId="16" fillId="0" borderId="68" xfId="0" applyFont="1" applyBorder="1" applyAlignment="1">
      <alignment horizontal="left" vertical="center"/>
    </xf>
    <xf numFmtId="0" fontId="16" fillId="0" borderId="80" xfId="0" applyFont="1" applyBorder="1" applyAlignment="1">
      <alignment horizontal="left" vertical="center"/>
    </xf>
    <xf numFmtId="178" fontId="7" fillId="15" borderId="84" xfId="3" applyNumberFormat="1" applyFont="1" applyFill="1" applyBorder="1" applyAlignment="1" applyProtection="1">
      <alignment vertical="center" shrinkToFit="1"/>
    </xf>
    <xf numFmtId="0" fontId="4" fillId="15" borderId="84" xfId="0" applyFont="1" applyFill="1" applyBorder="1">
      <alignment vertical="center"/>
    </xf>
    <xf numFmtId="0" fontId="7" fillId="15" borderId="84" xfId="0" applyFont="1" applyFill="1" applyBorder="1">
      <alignment vertical="center"/>
    </xf>
    <xf numFmtId="0" fontId="0" fillId="0" borderId="86" xfId="0" applyBorder="1">
      <alignment vertical="center"/>
    </xf>
    <xf numFmtId="0" fontId="0" fillId="0" borderId="60" xfId="0" applyBorder="1">
      <alignment vertical="center"/>
    </xf>
    <xf numFmtId="0" fontId="45" fillId="0" borderId="0" xfId="0" applyFont="1">
      <alignment vertical="center"/>
    </xf>
    <xf numFmtId="0" fontId="0" fillId="15" borderId="75" xfId="0" applyFill="1" applyBorder="1" applyAlignment="1">
      <alignment vertical="center" textRotation="255"/>
    </xf>
    <xf numFmtId="0" fontId="0" fillId="15" borderId="68" xfId="0" applyFill="1" applyBorder="1" applyAlignment="1">
      <alignment vertical="center" wrapText="1"/>
    </xf>
    <xf numFmtId="177" fontId="16" fillId="0" borderId="0" xfId="0" applyNumberFormat="1" applyFont="1" applyAlignment="1">
      <alignment horizontal="left" vertical="center"/>
    </xf>
    <xf numFmtId="0" fontId="7" fillId="15" borderId="84" xfId="0" applyFont="1" applyFill="1" applyBorder="1" applyAlignment="1" applyProtection="1">
      <alignment vertical="center" shrinkToFit="1"/>
      <protection locked="0"/>
    </xf>
    <xf numFmtId="0" fontId="11" fillId="0" borderId="0" xfId="0" applyFont="1" applyAlignment="1">
      <alignment vertical="center" wrapText="1"/>
    </xf>
    <xf numFmtId="0" fontId="24" fillId="0" borderId="0" xfId="0" applyFont="1" applyAlignment="1">
      <alignment horizontal="center" vertical="center"/>
    </xf>
    <xf numFmtId="0" fontId="11" fillId="16" borderId="64" xfId="0" applyFont="1" applyFill="1" applyBorder="1">
      <alignment vertical="center"/>
    </xf>
    <xf numFmtId="0" fontId="11" fillId="16" borderId="126" xfId="0" applyFont="1" applyFill="1" applyBorder="1">
      <alignment vertical="center"/>
    </xf>
    <xf numFmtId="0" fontId="11" fillId="0" borderId="64" xfId="0" applyFont="1" applyBorder="1">
      <alignment vertical="center"/>
    </xf>
    <xf numFmtId="0" fontId="11" fillId="0" borderId="126" xfId="0" applyFont="1" applyBorder="1">
      <alignment vertical="center"/>
    </xf>
    <xf numFmtId="0" fontId="20" fillId="0" borderId="106" xfId="0" applyFont="1" applyBorder="1" applyAlignment="1">
      <alignment horizontal="left" vertical="center" wrapText="1"/>
    </xf>
    <xf numFmtId="0" fontId="20" fillId="0" borderId="68" xfId="0" applyFont="1" applyBorder="1" applyAlignment="1">
      <alignment horizontal="left" vertical="center" wrapText="1"/>
    </xf>
    <xf numFmtId="0" fontId="20" fillId="0" borderId="80" xfId="0" applyFont="1" applyBorder="1" applyAlignment="1">
      <alignment horizontal="left" vertical="center" wrapText="1"/>
    </xf>
    <xf numFmtId="0" fontId="7" fillId="17" borderId="144" xfId="0" applyFont="1" applyFill="1" applyBorder="1" applyAlignment="1">
      <alignment horizontal="center" vertical="center" textRotation="255"/>
    </xf>
    <xf numFmtId="0" fontId="7" fillId="17" borderId="77" xfId="0" applyFont="1" applyFill="1" applyBorder="1" applyAlignment="1">
      <alignment horizontal="center" vertical="center" textRotation="255"/>
    </xf>
    <xf numFmtId="0" fontId="7" fillId="17" borderId="137" xfId="0" applyFont="1" applyFill="1" applyBorder="1" applyAlignment="1">
      <alignment horizontal="center" vertical="center" textRotation="255"/>
    </xf>
    <xf numFmtId="0" fontId="8" fillId="15" borderId="101" xfId="0" applyFont="1" applyFill="1" applyBorder="1" applyAlignment="1">
      <alignment horizontal="center" vertical="center"/>
    </xf>
    <xf numFmtId="0" fontId="8" fillId="15" borderId="86" xfId="0" applyFont="1" applyFill="1" applyBorder="1" applyAlignment="1">
      <alignment horizontal="center" vertical="center"/>
    </xf>
    <xf numFmtId="0" fontId="8" fillId="15" borderId="123" xfId="0" applyFont="1" applyFill="1" applyBorder="1" applyAlignment="1">
      <alignment horizontal="center" vertical="center"/>
    </xf>
    <xf numFmtId="0" fontId="8" fillId="0" borderId="106" xfId="0" applyFont="1" applyBorder="1" applyAlignment="1">
      <alignment horizontal="left" vertical="center"/>
    </xf>
    <xf numFmtId="0" fontId="8" fillId="0" borderId="68" xfId="0" applyFont="1" applyBorder="1" applyAlignment="1">
      <alignment horizontal="left" vertical="center"/>
    </xf>
    <xf numFmtId="0" fontId="8" fillId="0" borderId="105" xfId="0" applyFont="1" applyBorder="1" applyAlignment="1">
      <alignment horizontal="left" vertical="center"/>
    </xf>
    <xf numFmtId="0" fontId="8" fillId="0" borderId="145" xfId="0" applyFont="1" applyBorder="1" applyAlignment="1">
      <alignment horizontal="left" vertical="center"/>
    </xf>
    <xf numFmtId="0" fontId="8" fillId="0" borderId="89" xfId="0" applyFont="1" applyBorder="1" applyAlignment="1">
      <alignment horizontal="left" vertical="center"/>
    </xf>
    <xf numFmtId="0" fontId="8" fillId="0" borderId="146" xfId="0" applyFont="1" applyBorder="1" applyAlignment="1">
      <alignment horizontal="left" vertical="center"/>
    </xf>
    <xf numFmtId="0" fontId="8" fillId="30" borderId="106" xfId="0" applyFont="1" applyFill="1" applyBorder="1" applyAlignment="1">
      <alignment horizontal="left" vertical="center"/>
    </xf>
    <xf numFmtId="0" fontId="8" fillId="30" borderId="68" xfId="0" applyFont="1" applyFill="1" applyBorder="1" applyAlignment="1">
      <alignment horizontal="left" vertical="center"/>
    </xf>
    <xf numFmtId="0" fontId="8" fillId="30" borderId="105" xfId="0" applyFont="1" applyFill="1" applyBorder="1" applyAlignment="1">
      <alignment horizontal="left" vertical="center"/>
    </xf>
    <xf numFmtId="0" fontId="8" fillId="30" borderId="106" xfId="0" applyFont="1" applyFill="1" applyBorder="1" applyAlignment="1">
      <alignment horizontal="left" vertical="center" wrapText="1"/>
    </xf>
    <xf numFmtId="0" fontId="8" fillId="30" borderId="68" xfId="0" applyFont="1" applyFill="1" applyBorder="1" applyAlignment="1">
      <alignment horizontal="left" vertical="center" wrapText="1"/>
    </xf>
    <xf numFmtId="0" fontId="8" fillId="30" borderId="105" xfId="0" applyFont="1" applyFill="1" applyBorder="1" applyAlignment="1">
      <alignment horizontal="left" vertical="center" wrapText="1"/>
    </xf>
    <xf numFmtId="0" fontId="8" fillId="0" borderId="88" xfId="0" applyFont="1" applyBorder="1" applyAlignment="1">
      <alignment horizontal="left" vertical="center" wrapText="1"/>
    </xf>
    <xf numFmtId="0" fontId="8" fillId="0" borderId="72" xfId="0" applyFont="1" applyBorder="1" applyAlignment="1">
      <alignment horizontal="left" vertical="center" wrapText="1"/>
    </xf>
    <xf numFmtId="0" fontId="8" fillId="0" borderId="103" xfId="0" applyFont="1" applyBorder="1" applyAlignment="1">
      <alignment horizontal="left" vertical="center" wrapText="1"/>
    </xf>
    <xf numFmtId="0" fontId="8" fillId="18" borderId="75" xfId="0" applyFont="1" applyFill="1" applyBorder="1" applyAlignment="1">
      <alignment horizontal="center" vertical="center"/>
    </xf>
    <xf numFmtId="0" fontId="8" fillId="18" borderId="68" xfId="0" applyFont="1" applyFill="1" applyBorder="1" applyAlignment="1">
      <alignment horizontal="center" vertical="center"/>
    </xf>
    <xf numFmtId="0" fontId="8" fillId="18" borderId="69" xfId="0" applyFont="1" applyFill="1" applyBorder="1" applyAlignment="1">
      <alignment horizontal="center" vertical="center"/>
    </xf>
    <xf numFmtId="0" fontId="8" fillId="0" borderId="106" xfId="0" applyFont="1" applyBorder="1" applyAlignment="1">
      <alignment horizontal="left" vertical="center" wrapText="1"/>
    </xf>
    <xf numFmtId="0" fontId="8" fillId="0" borderId="68" xfId="0" applyFont="1" applyBorder="1" applyAlignment="1">
      <alignment horizontal="left" vertical="center" wrapText="1"/>
    </xf>
    <xf numFmtId="0" fontId="8" fillId="0" borderId="105" xfId="0" applyFont="1" applyBorder="1" applyAlignment="1">
      <alignment horizontal="left" vertical="center" wrapText="1"/>
    </xf>
    <xf numFmtId="0" fontId="9" fillId="16" borderId="120" xfId="17" applyFont="1" applyFill="1" applyBorder="1" applyAlignment="1" applyProtection="1">
      <alignment horizontal="center" vertical="center"/>
      <protection locked="0"/>
    </xf>
    <xf numFmtId="0" fontId="9" fillId="16" borderId="120" xfId="12" applyFont="1" applyFill="1" applyBorder="1" applyAlignment="1" applyProtection="1">
      <alignment horizontal="center" vertical="center"/>
      <protection locked="0"/>
    </xf>
    <xf numFmtId="0" fontId="9" fillId="16" borderId="126" xfId="12" applyFont="1" applyFill="1" applyBorder="1" applyAlignment="1" applyProtection="1">
      <alignment horizontal="center" vertical="center"/>
      <protection locked="0"/>
    </xf>
    <xf numFmtId="0" fontId="7" fillId="16" borderId="0" xfId="0" quotePrefix="1" applyFont="1" applyFill="1" applyAlignment="1">
      <alignment horizontal="left" vertical="center"/>
    </xf>
    <xf numFmtId="0" fontId="7" fillId="9" borderId="0" xfId="0" applyFont="1" applyFill="1" applyAlignment="1">
      <alignment horizontal="left" vertical="center"/>
    </xf>
    <xf numFmtId="0" fontId="29" fillId="0" borderId="0" xfId="0" applyFont="1" applyAlignment="1">
      <alignment horizontal="right" vertical="center" wrapText="1"/>
    </xf>
    <xf numFmtId="0" fontId="33" fillId="0" borderId="0" xfId="0" applyFont="1" applyAlignment="1">
      <alignment horizontal="right" vertical="center" wrapText="1"/>
    </xf>
    <xf numFmtId="0" fontId="8" fillId="30" borderId="75" xfId="0" applyFont="1" applyFill="1" applyBorder="1" applyAlignment="1">
      <alignment horizontal="center" vertical="center"/>
    </xf>
    <xf numFmtId="0" fontId="8" fillId="30" borderId="68" xfId="0" applyFont="1" applyFill="1" applyBorder="1" applyAlignment="1">
      <alignment horizontal="center" vertical="center"/>
    </xf>
    <xf numFmtId="0" fontId="8" fillId="30" borderId="69" xfId="0" applyFont="1" applyFill="1" applyBorder="1" applyAlignment="1">
      <alignment horizontal="center" vertical="center"/>
    </xf>
    <xf numFmtId="0" fontId="8" fillId="0" borderId="76" xfId="0" applyFont="1" applyBorder="1" applyAlignment="1">
      <alignment horizontal="center" vertical="center"/>
    </xf>
    <xf numFmtId="0" fontId="8" fillId="0" borderId="89" xfId="0" applyFont="1" applyBorder="1" applyAlignment="1">
      <alignment horizontal="center" vertical="center"/>
    </xf>
    <xf numFmtId="0" fontId="8" fillId="0" borderId="129" xfId="0" applyFont="1" applyBorder="1" applyAlignment="1">
      <alignment horizontal="center" vertical="center"/>
    </xf>
    <xf numFmtId="0" fontId="9" fillId="16" borderId="57" xfId="0" applyFont="1" applyFill="1" applyBorder="1" applyAlignment="1" applyProtection="1">
      <alignment horizontal="center" vertical="center"/>
      <protection locked="0"/>
    </xf>
    <xf numFmtId="0" fontId="9" fillId="9" borderId="86" xfId="0" applyFont="1" applyFill="1" applyBorder="1" applyAlignment="1" applyProtection="1">
      <alignment horizontal="center" vertical="center"/>
      <protection locked="0"/>
    </xf>
    <xf numFmtId="0" fontId="9" fillId="9" borderId="130" xfId="0" applyFont="1" applyFill="1" applyBorder="1" applyAlignment="1" applyProtection="1">
      <alignment horizontal="center" vertical="center"/>
      <protection locked="0"/>
    </xf>
    <xf numFmtId="0" fontId="9" fillId="16" borderId="142" xfId="17" applyFont="1" applyFill="1" applyBorder="1" applyAlignment="1" applyProtection="1">
      <alignment horizontal="center" vertical="center"/>
      <protection locked="0"/>
    </xf>
    <xf numFmtId="0" fontId="9" fillId="9" borderId="89" xfId="0" applyFont="1" applyFill="1" applyBorder="1" applyAlignment="1" applyProtection="1">
      <alignment horizontal="center" vertical="center"/>
      <protection locked="0"/>
    </xf>
    <xf numFmtId="0" fontId="9" fillId="9" borderId="147" xfId="0" applyFont="1" applyFill="1" applyBorder="1" applyAlignment="1" applyProtection="1">
      <alignment horizontal="center" vertical="center"/>
      <protection locked="0"/>
    </xf>
    <xf numFmtId="0" fontId="16" fillId="0" borderId="106" xfId="0" applyFont="1" applyBorder="1" applyAlignment="1">
      <alignment horizontal="center" vertical="center" wrapText="1"/>
    </xf>
    <xf numFmtId="0" fontId="16" fillId="0" borderId="68" xfId="0" applyFont="1" applyBorder="1" applyAlignment="1">
      <alignment horizontal="center" vertical="center" wrapText="1"/>
    </xf>
    <xf numFmtId="0" fontId="16" fillId="0" borderId="80" xfId="0" applyFont="1" applyBorder="1" applyAlignment="1">
      <alignment horizontal="center" vertical="center" wrapText="1"/>
    </xf>
    <xf numFmtId="0" fontId="16" fillId="0" borderId="87" xfId="0" applyFont="1" applyBorder="1" applyAlignment="1">
      <alignment horizontal="center" vertical="center" wrapText="1"/>
    </xf>
    <xf numFmtId="0" fontId="16" fillId="0" borderId="0" xfId="0" applyFont="1" applyAlignment="1">
      <alignment horizontal="center" vertical="center" wrapText="1"/>
    </xf>
    <xf numFmtId="0" fontId="16" fillId="0" borderId="108" xfId="0" applyFont="1" applyBorder="1" applyAlignment="1">
      <alignment horizontal="center" vertical="center" wrapText="1"/>
    </xf>
    <xf numFmtId="0" fontId="9" fillId="16" borderId="79" xfId="17" applyFont="1" applyFill="1" applyBorder="1" applyAlignment="1" applyProtection="1">
      <alignment horizontal="center" vertical="center"/>
      <protection locked="0"/>
    </xf>
    <xf numFmtId="0" fontId="9" fillId="9" borderId="68" xfId="0" applyFont="1" applyFill="1" applyBorder="1" applyAlignment="1" applyProtection="1">
      <alignment horizontal="center" vertical="center"/>
      <protection locked="0"/>
    </xf>
    <xf numFmtId="0" fontId="9" fillId="9" borderId="80" xfId="0" applyFont="1" applyFill="1" applyBorder="1" applyAlignment="1" applyProtection="1">
      <alignment horizontal="center" vertical="center"/>
      <protection locked="0"/>
    </xf>
    <xf numFmtId="0" fontId="16" fillId="0" borderId="145" xfId="0" applyFont="1" applyBorder="1" applyAlignment="1">
      <alignment horizontal="center" vertical="center" wrapText="1"/>
    </xf>
    <xf numFmtId="0" fontId="16" fillId="0" borderId="89" xfId="0" applyFont="1" applyBorder="1" applyAlignment="1">
      <alignment horizontal="center" vertical="center" wrapText="1"/>
    </xf>
    <xf numFmtId="0" fontId="16" fillId="0" borderId="147" xfId="0" applyFont="1" applyBorder="1" applyAlignment="1">
      <alignment horizontal="center" vertical="center" wrapText="1"/>
    </xf>
    <xf numFmtId="0" fontId="16" fillId="0" borderId="106" xfId="0" applyFont="1" applyBorder="1" applyAlignment="1">
      <alignment horizontal="left" vertical="center" wrapText="1"/>
    </xf>
    <xf numFmtId="0" fontId="16" fillId="0" borderId="68" xfId="0" applyFont="1" applyBorder="1" applyAlignment="1">
      <alignment horizontal="left" vertical="center" wrapText="1"/>
    </xf>
    <xf numFmtId="0" fontId="16" fillId="0" borderId="80" xfId="0" applyFont="1" applyBorder="1" applyAlignment="1">
      <alignment horizontal="left" vertical="center" wrapText="1"/>
    </xf>
    <xf numFmtId="0" fontId="9" fillId="0" borderId="0" xfId="0" applyFont="1" applyAlignment="1">
      <alignment horizontal="center" vertical="center"/>
    </xf>
    <xf numFmtId="0" fontId="8" fillId="15" borderId="0" xfId="0" applyFont="1" applyFill="1" applyAlignment="1">
      <alignment horizontal="left" vertical="center"/>
    </xf>
    <xf numFmtId="0" fontId="24" fillId="15" borderId="0" xfId="0" applyFont="1" applyFill="1" applyAlignment="1">
      <alignment horizontal="left" vertical="center"/>
    </xf>
    <xf numFmtId="0" fontId="19" fillId="0" borderId="0" xfId="0" applyFont="1" applyAlignment="1">
      <alignment horizontal="center" vertical="center" shrinkToFit="1"/>
    </xf>
    <xf numFmtId="0" fontId="19" fillId="0" borderId="0" xfId="0" applyFont="1" applyAlignment="1">
      <alignment horizontal="center" vertical="center" wrapText="1" shrinkToFit="1"/>
    </xf>
    <xf numFmtId="0" fontId="8" fillId="0" borderId="0" xfId="0" applyFont="1" applyAlignment="1">
      <alignment horizontal="center" vertical="center" wrapText="1"/>
    </xf>
    <xf numFmtId="0" fontId="11" fillId="0" borderId="0" xfId="0" applyFont="1" applyAlignment="1">
      <alignment horizontal="center" vertical="center"/>
    </xf>
    <xf numFmtId="0" fontId="20" fillId="15" borderId="85" xfId="0" applyFont="1" applyFill="1" applyBorder="1" applyAlignment="1">
      <alignment horizontal="center" vertical="center" wrapText="1" shrinkToFit="1"/>
    </xf>
    <xf numFmtId="0" fontId="20" fillId="15" borderId="0" xfId="0" applyFont="1" applyFill="1" applyAlignment="1">
      <alignment horizontal="center" vertical="center" wrapText="1" shrinkToFit="1"/>
    </xf>
    <xf numFmtId="0" fontId="13" fillId="17" borderId="39" xfId="0" applyFont="1" applyFill="1" applyBorder="1" applyAlignment="1">
      <alignment horizontal="center" vertical="center"/>
    </xf>
    <xf numFmtId="0" fontId="13" fillId="17" borderId="40" xfId="0" applyFont="1" applyFill="1" applyBorder="1" applyAlignment="1">
      <alignment horizontal="center" vertical="center"/>
    </xf>
    <xf numFmtId="0" fontId="13" fillId="17" borderId="43" xfId="0" applyFont="1" applyFill="1" applyBorder="1" applyAlignment="1">
      <alignment horizontal="center" vertical="center"/>
    </xf>
    <xf numFmtId="0" fontId="13" fillId="17" borderId="42" xfId="0" applyFont="1" applyFill="1" applyBorder="1" applyAlignment="1">
      <alignment horizontal="center" vertical="center" wrapText="1" shrinkToFit="1"/>
    </xf>
    <xf numFmtId="0" fontId="13" fillId="17" borderId="40" xfId="0" applyFont="1" applyFill="1" applyBorder="1" applyAlignment="1">
      <alignment horizontal="center" vertical="center" wrapText="1" shrinkToFit="1"/>
    </xf>
    <xf numFmtId="0" fontId="13" fillId="17" borderId="138" xfId="0" applyFont="1" applyFill="1" applyBorder="1" applyAlignment="1">
      <alignment horizontal="center" vertical="center" wrapText="1" shrinkToFit="1"/>
    </xf>
    <xf numFmtId="0" fontId="13" fillId="29" borderId="139" xfId="0" applyFont="1" applyFill="1" applyBorder="1" applyAlignment="1">
      <alignment horizontal="center" vertical="center" wrapText="1" shrinkToFit="1"/>
    </xf>
    <xf numFmtId="0" fontId="13" fillId="29" borderId="40" xfId="0" applyFont="1" applyFill="1" applyBorder="1" applyAlignment="1">
      <alignment horizontal="center" vertical="center" wrapText="1" shrinkToFit="1"/>
    </xf>
    <xf numFmtId="0" fontId="9" fillId="16" borderId="57" xfId="17" applyFont="1" applyFill="1" applyBorder="1" applyAlignment="1" applyProtection="1">
      <alignment horizontal="center" vertical="center"/>
      <protection locked="0"/>
    </xf>
    <xf numFmtId="0" fontId="9" fillId="9" borderId="86" xfId="17" applyFont="1" applyFill="1" applyBorder="1" applyAlignment="1" applyProtection="1">
      <alignment horizontal="center" vertical="center"/>
      <protection locked="0"/>
    </xf>
    <xf numFmtId="0" fontId="9" fillId="9" borderId="130" xfId="17" applyFont="1" applyFill="1" applyBorder="1" applyAlignment="1" applyProtection="1">
      <alignment horizontal="center" vertical="center"/>
      <protection locked="0"/>
    </xf>
    <xf numFmtId="0" fontId="8" fillId="30" borderId="143" xfId="0" applyFont="1" applyFill="1" applyBorder="1" applyAlignment="1">
      <alignment horizontal="center" vertical="center"/>
    </xf>
    <xf numFmtId="0" fontId="8" fillId="30" borderId="6" xfId="0" applyFont="1" applyFill="1" applyBorder="1" applyAlignment="1">
      <alignment horizontal="center" vertical="center"/>
    </xf>
    <xf numFmtId="0" fontId="8" fillId="30" borderId="7" xfId="0" applyFont="1" applyFill="1" applyBorder="1" applyAlignment="1">
      <alignment horizontal="center" vertical="center"/>
    </xf>
    <xf numFmtId="0" fontId="16" fillId="0" borderId="75" xfId="0" applyFont="1" applyBorder="1" applyAlignment="1">
      <alignment horizontal="center" vertical="center" shrinkToFit="1"/>
    </xf>
    <xf numFmtId="0" fontId="16" fillId="0" borderId="68" xfId="0" applyFont="1" applyBorder="1" applyAlignment="1">
      <alignment horizontal="center" vertical="center" shrinkToFit="1"/>
    </xf>
    <xf numFmtId="0" fontId="16" fillId="0" borderId="69" xfId="0" applyFont="1" applyBorder="1" applyAlignment="1">
      <alignment horizontal="center" vertical="center" shrinkToFit="1"/>
    </xf>
    <xf numFmtId="0" fontId="8" fillId="15" borderId="106" xfId="0" applyFont="1" applyFill="1" applyBorder="1" applyAlignment="1">
      <alignment horizontal="left" vertical="center" wrapText="1"/>
    </xf>
    <xf numFmtId="0" fontId="8" fillId="15" borderId="68" xfId="0" applyFont="1" applyFill="1" applyBorder="1" applyAlignment="1">
      <alignment horizontal="left" vertical="center" wrapText="1"/>
    </xf>
    <xf numFmtId="0" fontId="8" fillId="15" borderId="105" xfId="0" applyFont="1" applyFill="1" applyBorder="1" applyAlignment="1">
      <alignment horizontal="left" vertical="center" wrapText="1"/>
    </xf>
    <xf numFmtId="0" fontId="8" fillId="30" borderId="36" xfId="0" applyFont="1" applyFill="1" applyBorder="1" applyAlignment="1">
      <alignment horizontal="left" vertical="center" wrapText="1"/>
    </xf>
    <xf numFmtId="0" fontId="8" fillId="30" borderId="6" xfId="0" applyFont="1" applyFill="1" applyBorder="1" applyAlignment="1">
      <alignment horizontal="left" vertical="center" wrapText="1"/>
    </xf>
    <xf numFmtId="0" fontId="8" fillId="30" borderId="141" xfId="0" applyFont="1" applyFill="1" applyBorder="1" applyAlignment="1">
      <alignment horizontal="left" vertical="center" wrapText="1"/>
    </xf>
    <xf numFmtId="0" fontId="9" fillId="16" borderId="226" xfId="17" applyFont="1" applyFill="1" applyBorder="1" applyAlignment="1" applyProtection="1">
      <alignment horizontal="center" vertical="center"/>
      <protection locked="0"/>
    </xf>
    <xf numFmtId="0" fontId="9" fillId="0" borderId="64" xfId="12" applyFont="1" applyBorder="1" applyAlignment="1">
      <alignment horizontal="center" vertical="center"/>
    </xf>
    <xf numFmtId="0" fontId="9" fillId="0" borderId="120" xfId="12" applyFont="1" applyBorder="1" applyAlignment="1">
      <alignment horizontal="center" vertical="center"/>
    </xf>
    <xf numFmtId="0" fontId="9" fillId="0" borderId="227" xfId="12" applyFont="1" applyBorder="1" applyAlignment="1">
      <alignment horizontal="center" vertical="center"/>
    </xf>
    <xf numFmtId="0" fontId="16" fillId="0" borderId="44" xfId="12" applyFont="1" applyBorder="1" applyAlignment="1">
      <alignment horizontal="left" vertical="center"/>
    </xf>
    <xf numFmtId="0" fontId="16" fillId="0" borderId="46" xfId="12" applyFont="1" applyBorder="1" applyAlignment="1">
      <alignment horizontal="left" vertical="center"/>
    </xf>
    <xf numFmtId="0" fontId="16" fillId="0" borderId="47" xfId="12" applyFont="1" applyBorder="1" applyAlignment="1">
      <alignment horizontal="left" vertical="center"/>
    </xf>
    <xf numFmtId="0" fontId="9" fillId="9" borderId="89" xfId="17" applyFont="1" applyFill="1" applyBorder="1" applyAlignment="1" applyProtection="1">
      <alignment horizontal="center" vertical="center"/>
      <protection locked="0"/>
    </xf>
    <xf numFmtId="0" fontId="9" fillId="9" borderId="147" xfId="17" applyFont="1" applyFill="1" applyBorder="1" applyAlignment="1" applyProtection="1">
      <alignment horizontal="center" vertical="center"/>
      <protection locked="0"/>
    </xf>
    <xf numFmtId="0" fontId="16" fillId="0" borderId="106" xfId="0" applyFont="1" applyBorder="1" applyAlignment="1">
      <alignment horizontal="left" vertical="center"/>
    </xf>
    <xf numFmtId="0" fontId="16" fillId="0" borderId="68" xfId="0" applyFont="1" applyBorder="1" applyAlignment="1">
      <alignment horizontal="left" vertical="center"/>
    </xf>
    <xf numFmtId="0" fontId="16" fillId="0" borderId="80" xfId="0" applyFont="1" applyBorder="1" applyAlignment="1">
      <alignment horizontal="left" vertical="center"/>
    </xf>
    <xf numFmtId="0" fontId="16" fillId="0" borderId="145" xfId="0" applyFont="1" applyBorder="1" applyAlignment="1">
      <alignment horizontal="left" vertical="center" wrapText="1"/>
    </xf>
    <xf numFmtId="0" fontId="16" fillId="0" borderId="89" xfId="0" applyFont="1" applyBorder="1" applyAlignment="1">
      <alignment horizontal="left" vertical="center" wrapText="1"/>
    </xf>
    <xf numFmtId="0" fontId="16" fillId="0" borderId="147" xfId="0" applyFont="1" applyBorder="1" applyAlignment="1">
      <alignment horizontal="left" vertical="center" wrapText="1"/>
    </xf>
    <xf numFmtId="0" fontId="20" fillId="0" borderId="221" xfId="0" applyFont="1" applyBorder="1" applyAlignment="1">
      <alignment horizontal="left" vertical="center" wrapText="1"/>
    </xf>
    <xf numFmtId="0" fontId="20" fillId="0" borderId="12" xfId="0" applyFont="1" applyBorder="1" applyAlignment="1">
      <alignment horizontal="left" vertical="center" wrapText="1"/>
    </xf>
    <xf numFmtId="0" fontId="20" fillId="0" borderId="13" xfId="0" applyFont="1" applyBorder="1" applyAlignment="1">
      <alignment horizontal="left" vertical="center" wrapText="1"/>
    </xf>
    <xf numFmtId="0" fontId="8" fillId="18" borderId="76" xfId="0" applyFont="1" applyFill="1" applyBorder="1" applyAlignment="1">
      <alignment horizontal="center" vertical="center"/>
    </xf>
    <xf numFmtId="0" fontId="8" fillId="18" borderId="89" xfId="0" applyFont="1" applyFill="1" applyBorder="1" applyAlignment="1">
      <alignment horizontal="center" vertical="center"/>
    </xf>
    <xf numFmtId="0" fontId="8" fillId="18" borderId="129" xfId="0" applyFont="1" applyFill="1" applyBorder="1" applyAlignment="1">
      <alignment horizontal="center" vertical="center"/>
    </xf>
    <xf numFmtId="0" fontId="8" fillId="30" borderId="55" xfId="0" applyFont="1" applyFill="1" applyBorder="1" applyAlignment="1">
      <alignment horizontal="left" vertical="center"/>
    </xf>
    <xf numFmtId="0" fontId="8" fillId="30" borderId="86" xfId="0" applyFont="1" applyFill="1" applyBorder="1" applyAlignment="1">
      <alignment horizontal="left" vertical="center"/>
    </xf>
    <xf numFmtId="0" fontId="8" fillId="30" borderId="60" xfId="0" applyFont="1" applyFill="1" applyBorder="1" applyAlignment="1">
      <alignment horizontal="left" vertical="center"/>
    </xf>
    <xf numFmtId="0" fontId="8" fillId="30" borderId="101" xfId="0" applyFont="1" applyFill="1" applyBorder="1" applyAlignment="1">
      <alignment horizontal="center" vertical="center"/>
    </xf>
    <xf numFmtId="0" fontId="8" fillId="30" borderId="86" xfId="0" applyFont="1" applyFill="1" applyBorder="1" applyAlignment="1">
      <alignment horizontal="center" vertical="center"/>
    </xf>
    <xf numFmtId="0" fontId="8" fillId="30" borderId="123" xfId="0" applyFont="1" applyFill="1" applyBorder="1" applyAlignment="1">
      <alignment horizontal="center" vertical="center"/>
    </xf>
    <xf numFmtId="0" fontId="9" fillId="0" borderId="126" xfId="12" applyFont="1" applyBorder="1" applyAlignment="1">
      <alignment horizontal="center" vertical="center"/>
    </xf>
    <xf numFmtId="0" fontId="8" fillId="0" borderId="221" xfId="0" applyFont="1" applyBorder="1" applyAlignment="1">
      <alignment horizontal="left" vertical="center"/>
    </xf>
    <xf numFmtId="0" fontId="8" fillId="0" borderId="12" xfId="0" applyFont="1" applyBorder="1" applyAlignment="1">
      <alignment horizontal="left" vertical="center"/>
    </xf>
    <xf numFmtId="0" fontId="8" fillId="0" borderId="222" xfId="0" applyFont="1" applyBorder="1" applyAlignment="1">
      <alignment horizontal="left" vertical="center"/>
    </xf>
    <xf numFmtId="0" fontId="9" fillId="16" borderId="127" xfId="17" applyFont="1" applyFill="1" applyBorder="1" applyAlignment="1" applyProtection="1">
      <alignment horizontal="center" vertical="center"/>
      <protection locked="0"/>
    </xf>
    <xf numFmtId="0" fontId="9" fillId="9" borderId="81" xfId="0" applyFont="1" applyFill="1" applyBorder="1" applyAlignment="1" applyProtection="1">
      <alignment horizontal="center" vertical="center"/>
      <protection locked="0"/>
    </xf>
    <xf numFmtId="0" fontId="9" fillId="9" borderId="128" xfId="0" applyFont="1" applyFill="1" applyBorder="1" applyAlignment="1" applyProtection="1">
      <alignment horizontal="center" vertical="center"/>
      <protection locked="0"/>
    </xf>
    <xf numFmtId="0" fontId="16" fillId="0" borderId="75" xfId="0" applyFont="1" applyBorder="1" applyAlignment="1">
      <alignment horizontal="left" vertical="center" wrapText="1" shrinkToFit="1"/>
    </xf>
    <xf numFmtId="0" fontId="16" fillId="0" borderId="68" xfId="0" applyFont="1" applyBorder="1" applyAlignment="1">
      <alignment horizontal="left" vertical="center" shrinkToFit="1"/>
    </xf>
    <xf numFmtId="0" fontId="16" fillId="0" borderId="69" xfId="0" applyFont="1" applyBorder="1" applyAlignment="1">
      <alignment horizontal="left" vertical="center" shrinkToFit="1"/>
    </xf>
    <xf numFmtId="0" fontId="16" fillId="0" borderId="68" xfId="0" applyFont="1" applyBorder="1" applyAlignment="1">
      <alignment horizontal="left" vertical="center" wrapText="1" shrinkToFit="1"/>
    </xf>
    <xf numFmtId="0" fontId="16" fillId="0" borderId="69" xfId="0" applyFont="1" applyBorder="1" applyAlignment="1">
      <alignment horizontal="left" vertical="center" wrapText="1" shrinkToFit="1"/>
    </xf>
    <xf numFmtId="0" fontId="8" fillId="18" borderId="96" xfId="0" applyFont="1" applyFill="1" applyBorder="1" applyAlignment="1">
      <alignment horizontal="center" vertical="center"/>
    </xf>
    <xf numFmtId="0" fontId="8" fillId="18" borderId="72" xfId="0" applyFont="1" applyFill="1" applyBorder="1" applyAlignment="1">
      <alignment horizontal="center" vertical="center"/>
    </xf>
    <xf numFmtId="0" fontId="8" fillId="18" borderId="100" xfId="0" applyFont="1" applyFill="1" applyBorder="1" applyAlignment="1">
      <alignment horizontal="center" vertical="center"/>
    </xf>
    <xf numFmtId="0" fontId="8" fillId="29" borderId="39" xfId="0" applyFont="1" applyFill="1" applyBorder="1" applyAlignment="1">
      <alignment horizontal="center" vertical="center" wrapText="1" shrinkToFit="1"/>
    </xf>
    <xf numFmtId="0" fontId="8" fillId="29" borderId="40" xfId="0" applyFont="1" applyFill="1" applyBorder="1" applyAlignment="1">
      <alignment horizontal="center" vertical="center" wrapText="1" shrinkToFit="1"/>
    </xf>
    <xf numFmtId="0" fontId="8" fillId="29" borderId="41" xfId="0" applyFont="1" applyFill="1" applyBorder="1" applyAlignment="1">
      <alignment horizontal="center" vertical="center" wrapText="1" shrinkToFit="1"/>
    </xf>
    <xf numFmtId="0" fontId="16" fillId="0" borderId="88" xfId="0" applyFont="1" applyBorder="1" applyAlignment="1">
      <alignment horizontal="left" vertical="center"/>
    </xf>
    <xf numFmtId="0" fontId="16" fillId="0" borderId="72" xfId="0" applyFont="1" applyBorder="1" applyAlignment="1">
      <alignment horizontal="left" vertical="center"/>
    </xf>
    <xf numFmtId="0" fontId="16" fillId="0" borderId="125" xfId="0" applyFont="1" applyBorder="1" applyAlignment="1">
      <alignment horizontal="left" vertical="center"/>
    </xf>
    <xf numFmtId="0" fontId="9" fillId="9" borderId="68" xfId="17" applyFont="1" applyFill="1" applyBorder="1" applyAlignment="1" applyProtection="1">
      <alignment horizontal="center" vertical="center"/>
      <protection locked="0"/>
    </xf>
    <xf numFmtId="0" fontId="9" fillId="9" borderId="80" xfId="17" applyFont="1" applyFill="1" applyBorder="1" applyAlignment="1" applyProtection="1">
      <alignment horizontal="center" vertical="center"/>
      <protection locked="0"/>
    </xf>
    <xf numFmtId="0" fontId="8" fillId="0" borderId="36" xfId="0" applyFont="1" applyBorder="1" applyAlignment="1">
      <alignment vertical="center" wrapText="1"/>
    </xf>
    <xf numFmtId="0" fontId="8" fillId="0" borderId="6" xfId="0" applyFont="1" applyBorder="1" applyAlignment="1">
      <alignment vertical="center" wrapText="1"/>
    </xf>
    <xf numFmtId="0" fontId="8" fillId="0" borderId="135" xfId="0" applyFont="1" applyBorder="1" applyAlignment="1">
      <alignment vertical="center" wrapText="1"/>
    </xf>
    <xf numFmtId="0" fontId="9" fillId="16" borderId="140" xfId="17" applyFont="1" applyFill="1" applyBorder="1" applyAlignment="1" applyProtection="1">
      <alignment horizontal="center" vertical="center"/>
      <protection locked="0"/>
    </xf>
    <xf numFmtId="0" fontId="9" fillId="9" borderId="71" xfId="0" applyFont="1" applyFill="1" applyBorder="1" applyAlignment="1" applyProtection="1">
      <alignment horizontal="center" vertical="center"/>
      <protection locked="0"/>
    </xf>
    <xf numFmtId="0" fontId="9" fillId="9" borderId="109" xfId="0" applyFont="1" applyFill="1" applyBorder="1" applyAlignment="1" applyProtection="1">
      <alignment horizontal="center" vertical="center"/>
      <protection locked="0"/>
    </xf>
    <xf numFmtId="0" fontId="8" fillId="16" borderId="85" xfId="0" applyFont="1" applyFill="1" applyBorder="1">
      <alignment vertical="center"/>
    </xf>
    <xf numFmtId="0" fontId="21" fillId="9" borderId="85" xfId="0" applyFont="1" applyFill="1" applyBorder="1">
      <alignment vertical="center"/>
    </xf>
    <xf numFmtId="0" fontId="21" fillId="9" borderId="134" xfId="0" applyFont="1" applyFill="1" applyBorder="1">
      <alignment vertical="center"/>
    </xf>
    <xf numFmtId="0" fontId="9" fillId="16" borderId="57" xfId="17" applyFont="1" applyFill="1" applyBorder="1" applyAlignment="1" applyProtection="1">
      <alignment horizontal="center" vertical="center" wrapText="1"/>
      <protection locked="0"/>
    </xf>
    <xf numFmtId="0" fontId="9" fillId="9" borderId="86" xfId="17" applyFont="1" applyFill="1" applyBorder="1" applyAlignment="1" applyProtection="1">
      <alignment horizontal="center" vertical="center" wrapText="1"/>
      <protection locked="0"/>
    </xf>
    <xf numFmtId="0" fontId="9" fillId="9" borderId="130" xfId="17" applyFont="1" applyFill="1" applyBorder="1" applyAlignment="1" applyProtection="1">
      <alignment horizontal="center" vertical="center" wrapText="1"/>
      <protection locked="0"/>
    </xf>
    <xf numFmtId="0" fontId="9" fillId="9" borderId="133" xfId="17" applyFont="1" applyFill="1" applyBorder="1" applyAlignment="1" applyProtection="1">
      <alignment horizontal="center" vertical="center" wrapText="1"/>
      <protection locked="0"/>
    </xf>
    <xf numFmtId="0" fontId="9" fillId="9" borderId="85" xfId="17" applyFont="1" applyFill="1" applyBorder="1" applyAlignment="1" applyProtection="1">
      <alignment horizontal="center" vertical="center" wrapText="1"/>
      <protection locked="0"/>
    </xf>
    <xf numFmtId="0" fontId="9" fillId="9" borderId="134" xfId="17" applyFont="1" applyFill="1" applyBorder="1" applyAlignment="1" applyProtection="1">
      <alignment horizontal="center" vertical="center" wrapText="1"/>
      <protection locked="0"/>
    </xf>
    <xf numFmtId="0" fontId="7" fillId="15" borderId="0" xfId="0" applyFont="1" applyFill="1" applyAlignment="1">
      <alignment horizontal="left" vertical="center" shrinkToFit="1"/>
    </xf>
    <xf numFmtId="0" fontId="28" fillId="15" borderId="0" xfId="0" applyFont="1" applyFill="1" applyAlignment="1">
      <alignment horizontal="center" wrapText="1"/>
    </xf>
    <xf numFmtId="0" fontId="8" fillId="15" borderId="0" xfId="0" applyFont="1" applyFill="1" applyAlignment="1">
      <alignment vertical="center" wrapText="1"/>
    </xf>
    <xf numFmtId="0" fontId="8" fillId="16" borderId="72" xfId="12" applyFont="1" applyFill="1" applyBorder="1">
      <alignment vertical="center"/>
    </xf>
    <xf numFmtId="0" fontId="21" fillId="16" borderId="72" xfId="12" applyFont="1" applyFill="1" applyBorder="1">
      <alignment vertical="center"/>
    </xf>
    <xf numFmtId="0" fontId="21" fillId="16" borderId="125" xfId="12" applyFont="1" applyFill="1" applyBorder="1">
      <alignment vertical="center"/>
    </xf>
    <xf numFmtId="0" fontId="8" fillId="15" borderId="86" xfId="12" applyFont="1" applyFill="1" applyBorder="1" applyAlignment="1">
      <alignment horizontal="left" vertical="center" wrapText="1"/>
    </xf>
    <xf numFmtId="0" fontId="8" fillId="15" borderId="130" xfId="12" applyFont="1" applyFill="1" applyBorder="1" applyAlignment="1">
      <alignment horizontal="left" vertical="center" wrapText="1"/>
    </xf>
    <xf numFmtId="0" fontId="8" fillId="15" borderId="70" xfId="0" applyFont="1" applyFill="1" applyBorder="1" applyAlignment="1">
      <alignment vertical="center" wrapText="1"/>
    </xf>
    <xf numFmtId="0" fontId="8" fillId="15" borderId="73" xfId="0" applyFont="1" applyFill="1" applyBorder="1" applyAlignment="1">
      <alignment vertical="center" wrapText="1"/>
    </xf>
    <xf numFmtId="0" fontId="8" fillId="15" borderId="71" xfId="0" applyFont="1" applyFill="1" applyBorder="1" applyAlignment="1">
      <alignment vertical="center" wrapText="1"/>
    </xf>
    <xf numFmtId="0" fontId="9" fillId="16" borderId="136" xfId="17" applyFont="1" applyFill="1" applyBorder="1" applyAlignment="1" applyProtection="1">
      <alignment horizontal="center" vertical="center"/>
      <protection locked="0"/>
    </xf>
    <xf numFmtId="0" fontId="9" fillId="9" borderId="72" xfId="17" applyFont="1" applyFill="1" applyBorder="1" applyAlignment="1" applyProtection="1">
      <alignment horizontal="center" vertical="center"/>
      <protection locked="0"/>
    </xf>
    <xf numFmtId="0" fontId="9" fillId="9" borderId="125" xfId="17" applyFont="1" applyFill="1" applyBorder="1" applyAlignment="1" applyProtection="1">
      <alignment horizontal="center" vertical="center"/>
      <protection locked="0"/>
    </xf>
    <xf numFmtId="0" fontId="8" fillId="15" borderId="106" xfId="0" applyFont="1" applyFill="1" applyBorder="1" applyAlignment="1">
      <alignment horizontal="left" vertical="center"/>
    </xf>
    <xf numFmtId="0" fontId="8" fillId="15" borderId="68" xfId="0" applyFont="1" applyFill="1" applyBorder="1" applyAlignment="1">
      <alignment horizontal="left" vertical="center"/>
    </xf>
    <xf numFmtId="0" fontId="8" fillId="15" borderId="80" xfId="0" applyFont="1" applyFill="1" applyBorder="1" applyAlignment="1">
      <alignment horizontal="left" vertical="center"/>
    </xf>
    <xf numFmtId="0" fontId="9" fillId="16" borderId="150" xfId="17" applyFont="1" applyFill="1" applyBorder="1" applyAlignment="1" applyProtection="1">
      <alignment horizontal="center" vertical="center"/>
      <protection locked="0"/>
    </xf>
    <xf numFmtId="0" fontId="9" fillId="9" borderId="49" xfId="17" applyFont="1" applyFill="1" applyBorder="1" applyAlignment="1" applyProtection="1">
      <alignment horizontal="center" vertical="center"/>
      <protection locked="0"/>
    </xf>
    <xf numFmtId="0" fontId="9" fillId="9" borderId="107" xfId="17" applyFont="1" applyFill="1" applyBorder="1" applyAlignment="1" applyProtection="1">
      <alignment horizontal="center" vertical="center"/>
      <protection locked="0"/>
    </xf>
    <xf numFmtId="0" fontId="9" fillId="9" borderId="140" xfId="17" applyFont="1" applyFill="1" applyBorder="1" applyAlignment="1" applyProtection="1">
      <alignment horizontal="center" vertical="center"/>
      <protection locked="0"/>
    </xf>
    <xf numFmtId="0" fontId="9" fillId="9" borderId="71" xfId="17" applyFont="1" applyFill="1" applyBorder="1" applyAlignment="1" applyProtection="1">
      <alignment horizontal="center" vertical="center"/>
      <protection locked="0"/>
    </xf>
    <xf numFmtId="0" fontId="9" fillId="9" borderId="109" xfId="17" applyFont="1" applyFill="1" applyBorder="1" applyAlignment="1" applyProtection="1">
      <alignment horizontal="center" vertical="center"/>
      <protection locked="0"/>
    </xf>
    <xf numFmtId="0" fontId="8" fillId="0" borderId="93" xfId="0" applyFont="1" applyBorder="1" applyAlignment="1">
      <alignment vertical="center" wrapText="1"/>
    </xf>
    <xf numFmtId="0" fontId="8" fillId="0" borderId="46" xfId="0" applyFont="1" applyBorder="1" applyAlignment="1">
      <alignment vertical="center" wrapText="1"/>
    </xf>
    <xf numFmtId="0" fontId="8" fillId="0" borderId="80" xfId="0" applyFont="1" applyBorder="1" applyAlignment="1">
      <alignment horizontal="left" vertical="center"/>
    </xf>
    <xf numFmtId="0" fontId="7" fillId="29" borderId="39" xfId="0" applyFont="1" applyFill="1" applyBorder="1" applyAlignment="1">
      <alignment horizontal="center" vertical="center" wrapText="1" shrinkToFit="1"/>
    </xf>
    <xf numFmtId="0" fontId="7" fillId="29" borderId="40" xfId="0" applyFont="1" applyFill="1" applyBorder="1" applyAlignment="1">
      <alignment horizontal="center" vertical="center" wrapText="1" shrinkToFit="1"/>
    </xf>
    <xf numFmtId="0" fontId="7" fillId="29" borderId="41" xfId="0" applyFont="1" applyFill="1" applyBorder="1" applyAlignment="1">
      <alignment horizontal="center" vertical="center" wrapText="1" shrinkToFit="1"/>
    </xf>
    <xf numFmtId="0" fontId="8" fillId="19" borderId="84" xfId="0" applyFont="1" applyFill="1" applyBorder="1" applyAlignment="1">
      <alignment horizontal="center" vertical="center" textRotation="255"/>
    </xf>
    <xf numFmtId="0" fontId="8" fillId="19" borderId="90" xfId="0" applyFont="1" applyFill="1" applyBorder="1" applyAlignment="1">
      <alignment horizontal="center" vertical="center" textRotation="255"/>
    </xf>
    <xf numFmtId="0" fontId="9" fillId="0" borderId="48" xfId="17" applyFont="1" applyBorder="1" applyAlignment="1" applyProtection="1">
      <alignment horizontal="center" vertical="center"/>
      <protection locked="0"/>
    </xf>
    <xf numFmtId="0" fontId="9" fillId="0" borderId="46" xfId="17" applyFont="1" applyBorder="1" applyAlignment="1" applyProtection="1">
      <alignment horizontal="center" vertical="center"/>
      <protection locked="0"/>
    </xf>
    <xf numFmtId="0" fontId="9" fillId="0" borderId="47" xfId="17" applyFont="1" applyBorder="1" applyAlignment="1" applyProtection="1">
      <alignment horizontal="center" vertical="center"/>
      <protection locked="0"/>
    </xf>
    <xf numFmtId="0" fontId="8" fillId="15" borderId="106" xfId="0" applyFont="1" applyFill="1" applyBorder="1">
      <alignment vertical="center"/>
    </xf>
    <xf numFmtId="0" fontId="8" fillId="15" borderId="68" xfId="0" applyFont="1" applyFill="1" applyBorder="1">
      <alignment vertical="center"/>
    </xf>
    <xf numFmtId="0" fontId="8" fillId="15" borderId="80" xfId="0" applyFont="1" applyFill="1" applyBorder="1">
      <alignment vertical="center"/>
    </xf>
    <xf numFmtId="0" fontId="8" fillId="15" borderId="86" xfId="0" applyFont="1" applyFill="1" applyBorder="1" applyAlignment="1">
      <alignment vertical="center" wrapText="1"/>
    </xf>
    <xf numFmtId="0" fontId="21" fillId="0" borderId="86" xfId="0" applyFont="1" applyBorder="1" applyAlignment="1">
      <alignment vertical="center" wrapText="1"/>
    </xf>
    <xf numFmtId="0" fontId="21" fillId="9" borderId="72" xfId="12" applyFont="1" applyFill="1" applyBorder="1">
      <alignment vertical="center"/>
    </xf>
    <xf numFmtId="0" fontId="21" fillId="9" borderId="125" xfId="12" applyFont="1" applyFill="1" applyBorder="1">
      <alignment vertical="center"/>
    </xf>
    <xf numFmtId="0" fontId="8" fillId="0" borderId="55" xfId="12" applyFont="1" applyBorder="1" applyAlignment="1">
      <alignment horizontal="left" vertical="center"/>
    </xf>
    <xf numFmtId="0" fontId="8" fillId="0" borderId="86" xfId="12" applyFont="1" applyBorder="1" applyAlignment="1">
      <alignment horizontal="left" vertical="center"/>
    </xf>
    <xf numFmtId="0" fontId="8" fillId="0" borderId="130" xfId="12" applyFont="1" applyBorder="1" applyAlignment="1">
      <alignment horizontal="left" vertical="center"/>
    </xf>
    <xf numFmtId="0" fontId="8" fillId="15" borderId="106" xfId="12" applyFont="1" applyFill="1" applyBorder="1" applyAlignment="1">
      <alignment horizontal="left" vertical="center"/>
    </xf>
    <xf numFmtId="0" fontId="8" fillId="15" borderId="68" xfId="12" applyFont="1" applyFill="1" applyBorder="1" applyAlignment="1">
      <alignment horizontal="left" vertical="center"/>
    </xf>
    <xf numFmtId="0" fontId="8" fillId="15" borderId="80" xfId="12" applyFont="1" applyFill="1" applyBorder="1" applyAlignment="1">
      <alignment horizontal="left" vertical="center"/>
    </xf>
    <xf numFmtId="0" fontId="0" fillId="9" borderId="136" xfId="12" applyFont="1" applyFill="1" applyBorder="1" applyAlignment="1">
      <alignment horizontal="center" vertical="center"/>
    </xf>
    <xf numFmtId="0" fontId="0" fillId="9" borderId="72" xfId="12" applyFont="1" applyFill="1" applyBorder="1" applyAlignment="1">
      <alignment horizontal="center" vertical="center"/>
    </xf>
    <xf numFmtId="0" fontId="0" fillId="9" borderId="125" xfId="12" applyFont="1" applyFill="1" applyBorder="1" applyAlignment="1">
      <alignment horizontal="center" vertical="center"/>
    </xf>
    <xf numFmtId="0" fontId="9" fillId="16" borderId="79" xfId="17" applyFont="1" applyFill="1" applyBorder="1" applyAlignment="1" applyProtection="1">
      <alignment horizontal="center" vertical="center" wrapText="1"/>
      <protection locked="0"/>
    </xf>
    <xf numFmtId="0" fontId="9" fillId="9" borderId="68" xfId="17" applyFont="1" applyFill="1" applyBorder="1" applyAlignment="1" applyProtection="1">
      <alignment horizontal="center" vertical="center" wrapText="1"/>
      <protection locked="0"/>
    </xf>
    <xf numFmtId="0" fontId="9" fillId="9" borderId="80" xfId="17" applyFont="1" applyFill="1" applyBorder="1" applyAlignment="1" applyProtection="1">
      <alignment horizontal="center" vertical="center" wrapText="1"/>
      <protection locked="0"/>
    </xf>
    <xf numFmtId="0" fontId="10" fillId="15" borderId="0" xfId="0" applyFont="1" applyFill="1" applyAlignment="1">
      <alignment horizontal="center" vertical="center" wrapText="1" shrinkToFit="1"/>
    </xf>
    <xf numFmtId="58" fontId="31" fillId="15" borderId="0" xfId="0" applyNumberFormat="1" applyFont="1" applyFill="1" applyAlignment="1">
      <alignment horizontal="center" vertical="center" wrapText="1" shrinkToFit="1"/>
    </xf>
    <xf numFmtId="0" fontId="8" fillId="19" borderId="92" xfId="0" applyFont="1" applyFill="1" applyBorder="1" applyAlignment="1">
      <alignment horizontal="center" vertical="center" textRotation="255" wrapText="1"/>
    </xf>
    <xf numFmtId="0" fontId="8" fillId="19" borderId="84" xfId="0" applyFont="1" applyFill="1" applyBorder="1" applyAlignment="1">
      <alignment horizontal="center" vertical="center" textRotation="255" wrapText="1"/>
    </xf>
    <xf numFmtId="0" fontId="8" fillId="19" borderId="90" xfId="0" applyFont="1" applyFill="1" applyBorder="1" applyAlignment="1">
      <alignment horizontal="center" vertical="center" textRotation="255" wrapText="1"/>
    </xf>
    <xf numFmtId="0" fontId="8" fillId="19" borderId="119" xfId="0" applyFont="1" applyFill="1" applyBorder="1" applyAlignment="1">
      <alignment vertical="center" textRotation="255"/>
    </xf>
    <xf numFmtId="0" fontId="8" fillId="19" borderId="121" xfId="0" applyFont="1" applyFill="1" applyBorder="1" applyAlignment="1">
      <alignment vertical="center" textRotation="255"/>
    </xf>
    <xf numFmtId="0" fontId="0" fillId="0" borderId="151" xfId="0" applyBorder="1" applyAlignment="1">
      <alignment vertical="center" textRotation="255"/>
    </xf>
    <xf numFmtId="0" fontId="0" fillId="9" borderId="136" xfId="0" applyFill="1" applyBorder="1" applyAlignment="1">
      <alignment horizontal="center" vertical="center"/>
    </xf>
    <xf numFmtId="0" fontId="0" fillId="9" borderId="72" xfId="0" applyFill="1" applyBorder="1" applyAlignment="1">
      <alignment horizontal="center" vertical="center"/>
    </xf>
    <xf numFmtId="0" fontId="0" fillId="9" borderId="125" xfId="0" applyFill="1" applyBorder="1" applyAlignment="1">
      <alignment horizontal="center" vertical="center"/>
    </xf>
    <xf numFmtId="0" fontId="8" fillId="0" borderId="106" xfId="12" applyFont="1" applyBorder="1" applyAlignment="1">
      <alignment horizontal="left" vertical="center"/>
    </xf>
    <xf numFmtId="0" fontId="8" fillId="0" borderId="68" xfId="12" applyFont="1" applyBorder="1" applyAlignment="1">
      <alignment horizontal="left" vertical="center"/>
    </xf>
    <xf numFmtId="0" fontId="8" fillId="0" borderId="80" xfId="12" applyFont="1" applyBorder="1" applyAlignment="1">
      <alignment horizontal="left" vertical="center"/>
    </xf>
    <xf numFmtId="0" fontId="7" fillId="15" borderId="68" xfId="17" applyFont="1" applyFill="1" applyBorder="1" applyAlignment="1" applyProtection="1">
      <alignment horizontal="center" vertical="center" wrapText="1"/>
      <protection locked="0"/>
    </xf>
    <xf numFmtId="0" fontId="7" fillId="0" borderId="0" xfId="0" applyFont="1" applyAlignment="1">
      <alignment horizontal="center" vertical="center" wrapText="1"/>
    </xf>
    <xf numFmtId="0" fontId="7" fillId="16" borderId="0" xfId="0" applyFont="1" applyFill="1" applyAlignment="1">
      <alignment horizontal="left" vertical="center" wrapText="1"/>
    </xf>
    <xf numFmtId="0" fontId="7" fillId="9" borderId="0" xfId="0" applyFont="1" applyFill="1" applyAlignment="1">
      <alignment horizontal="left" vertical="center" wrapText="1"/>
    </xf>
    <xf numFmtId="0" fontId="7" fillId="9" borderId="72" xfId="0" applyFont="1" applyFill="1" applyBorder="1" applyAlignment="1">
      <alignment horizontal="left" vertical="center" wrapText="1"/>
    </xf>
    <xf numFmtId="0" fontId="7" fillId="15" borderId="0" xfId="0" applyFont="1" applyFill="1" applyAlignment="1">
      <alignment vertical="center" wrapText="1"/>
    </xf>
    <xf numFmtId="0" fontId="7" fillId="0" borderId="0" xfId="0" applyFont="1">
      <alignment vertical="center"/>
    </xf>
    <xf numFmtId="0" fontId="7" fillId="15" borderId="0" xfId="0" applyFont="1" applyFill="1" applyAlignment="1">
      <alignment horizontal="center" vertical="center" wrapText="1"/>
    </xf>
    <xf numFmtId="0" fontId="7" fillId="15" borderId="72" xfId="0" applyFont="1" applyFill="1" applyBorder="1" applyAlignment="1">
      <alignment horizontal="center" vertical="center" wrapText="1"/>
    </xf>
    <xf numFmtId="0" fontId="7" fillId="16" borderId="68" xfId="17" applyFont="1" applyFill="1" applyBorder="1" applyAlignment="1" applyProtection="1">
      <alignment horizontal="left" vertical="center" wrapText="1"/>
      <protection locked="0"/>
    </xf>
    <xf numFmtId="0" fontId="7" fillId="9" borderId="68" xfId="17" applyFont="1" applyFill="1" applyBorder="1" applyAlignment="1" applyProtection="1">
      <alignment horizontal="left" vertical="center" wrapText="1"/>
      <protection locked="0"/>
    </xf>
    <xf numFmtId="0" fontId="7" fillId="16" borderId="0" xfId="0" applyFont="1" applyFill="1" applyAlignment="1">
      <alignment horizontal="center" vertical="center" wrapText="1"/>
    </xf>
    <xf numFmtId="0" fontId="7" fillId="9" borderId="0" xfId="0" applyFont="1" applyFill="1" applyAlignment="1">
      <alignment horizontal="center" vertical="center" wrapText="1"/>
    </xf>
    <xf numFmtId="0" fontId="4" fillId="16" borderId="68" xfId="0" applyFont="1" applyFill="1" applyBorder="1" applyAlignment="1">
      <alignment horizontal="center" vertical="center" wrapText="1"/>
    </xf>
    <xf numFmtId="0" fontId="4" fillId="9" borderId="68" xfId="0" applyFont="1" applyFill="1" applyBorder="1" applyAlignment="1">
      <alignment horizontal="center" vertical="center" wrapText="1"/>
    </xf>
    <xf numFmtId="0" fontId="13" fillId="15" borderId="0" xfId="0" applyFont="1" applyFill="1" applyAlignment="1">
      <alignment horizontal="center" vertical="center" shrinkToFit="1"/>
    </xf>
    <xf numFmtId="0" fontId="7" fillId="15" borderId="0" xfId="0" applyFont="1" applyFill="1" applyAlignment="1">
      <alignment horizontal="right" vertical="center" shrinkToFit="1"/>
    </xf>
    <xf numFmtId="0" fontId="13" fillId="15" borderId="0" xfId="0" applyFont="1" applyFill="1" applyAlignment="1">
      <alignment horizontal="center" vertical="center" wrapText="1" shrinkToFit="1"/>
    </xf>
    <xf numFmtId="0" fontId="8" fillId="15" borderId="101" xfId="12" applyFont="1" applyFill="1" applyBorder="1" applyAlignment="1">
      <alignment horizontal="left" vertical="center"/>
    </xf>
    <xf numFmtId="0" fontId="8" fillId="15" borderId="86" xfId="12" applyFont="1" applyFill="1" applyBorder="1" applyAlignment="1">
      <alignment horizontal="left" vertical="center"/>
    </xf>
    <xf numFmtId="0" fontId="8" fillId="0" borderId="71" xfId="0" applyFont="1" applyBorder="1" applyAlignment="1">
      <alignment vertical="center" wrapText="1"/>
    </xf>
    <xf numFmtId="0" fontId="8" fillId="15" borderId="68" xfId="12" applyFont="1" applyFill="1" applyBorder="1" applyAlignment="1">
      <alignment horizontal="left" vertical="center" wrapText="1"/>
    </xf>
    <xf numFmtId="0" fontId="8" fillId="15" borderId="80" xfId="12" applyFont="1" applyFill="1" applyBorder="1" applyAlignment="1">
      <alignment horizontal="left" vertical="center" wrapText="1"/>
    </xf>
    <xf numFmtId="0" fontId="4" fillId="0" borderId="69" xfId="17" applyFont="1" applyBorder="1" applyAlignment="1" applyProtection="1">
      <alignment horizontal="center" vertical="center"/>
      <protection locked="0"/>
    </xf>
    <xf numFmtId="0" fontId="4" fillId="0" borderId="38" xfId="17" applyFont="1" applyBorder="1" applyAlignment="1" applyProtection="1">
      <alignment horizontal="center" vertical="center"/>
      <protection locked="0"/>
    </xf>
    <xf numFmtId="0" fontId="4" fillId="0" borderId="152" xfId="17" applyFont="1" applyBorder="1" applyAlignment="1" applyProtection="1">
      <alignment horizontal="center" vertical="center"/>
      <protection locked="0"/>
    </xf>
    <xf numFmtId="0" fontId="4" fillId="16" borderId="155" xfId="17" applyFont="1" applyFill="1" applyBorder="1" applyAlignment="1" applyProtection="1">
      <alignment horizontal="center" vertical="center"/>
      <protection locked="0"/>
    </xf>
    <xf numFmtId="0" fontId="4" fillId="9" borderId="38" xfId="17" applyFont="1" applyFill="1" applyBorder="1" applyAlignment="1" applyProtection="1">
      <alignment horizontal="center" vertical="center"/>
      <protection locked="0"/>
    </xf>
    <xf numFmtId="0" fontId="4" fillId="9" borderId="152" xfId="17" applyFont="1" applyFill="1" applyBorder="1" applyAlignment="1" applyProtection="1">
      <alignment horizontal="center" vertical="center"/>
      <protection locked="0"/>
    </xf>
    <xf numFmtId="0" fontId="4" fillId="0" borderId="0" xfId="17" applyFont="1" applyAlignment="1" applyProtection="1">
      <alignment horizontal="center" vertical="center"/>
      <protection locked="0"/>
    </xf>
    <xf numFmtId="0" fontId="22" fillId="15" borderId="0" xfId="0" applyFont="1" applyFill="1">
      <alignment vertical="center"/>
    </xf>
    <xf numFmtId="0" fontId="7" fillId="15" borderId="0" xfId="0" applyFont="1" applyFill="1" applyAlignment="1">
      <alignment horizontal="left" vertical="center" wrapText="1" shrinkToFit="1"/>
    </xf>
    <xf numFmtId="0" fontId="13" fillId="29" borderId="39" xfId="0" applyFont="1" applyFill="1" applyBorder="1" applyAlignment="1">
      <alignment horizontal="center" vertical="center" wrapText="1" shrinkToFit="1"/>
    </xf>
    <xf numFmtId="0" fontId="13" fillId="29" borderId="41" xfId="0" applyFont="1" applyFill="1" applyBorder="1" applyAlignment="1">
      <alignment horizontal="center" vertical="center" wrapText="1" shrinkToFit="1"/>
    </xf>
    <xf numFmtId="58" fontId="7" fillId="15" borderId="0" xfId="0" applyNumberFormat="1" applyFont="1" applyFill="1" applyAlignment="1">
      <alignment horizontal="center" vertical="center" shrinkToFit="1"/>
    </xf>
    <xf numFmtId="58" fontId="7" fillId="15" borderId="0" xfId="0" applyNumberFormat="1" applyFont="1" applyFill="1" applyAlignment="1">
      <alignment horizontal="right" vertical="center" shrinkToFit="1"/>
    </xf>
    <xf numFmtId="49" fontId="7" fillId="16" borderId="0" xfId="0" applyNumberFormat="1" applyFont="1" applyFill="1" applyAlignment="1">
      <alignment horizontal="center" vertical="center" shrinkToFit="1"/>
    </xf>
    <xf numFmtId="49" fontId="7" fillId="9" borderId="0" xfId="0" applyNumberFormat="1" applyFont="1" applyFill="1" applyAlignment="1">
      <alignment horizontal="center" vertical="center" shrinkToFit="1"/>
    </xf>
    <xf numFmtId="0" fontId="7" fillId="0" borderId="150" xfId="0" applyFont="1" applyBorder="1" applyAlignment="1">
      <alignment horizontal="center" vertical="center" textRotation="255" shrinkToFit="1"/>
    </xf>
    <xf numFmtId="0" fontId="7" fillId="0" borderId="92" xfId="0" applyFont="1" applyBorder="1" applyAlignment="1">
      <alignment horizontal="center" vertical="center" textRotation="255" shrinkToFit="1"/>
    </xf>
    <xf numFmtId="0" fontId="7" fillId="0" borderId="83" xfId="0" applyFont="1" applyBorder="1" applyAlignment="1">
      <alignment horizontal="center" vertical="center" textRotation="255" shrinkToFit="1"/>
    </xf>
    <xf numFmtId="0" fontId="7" fillId="0" borderId="84" xfId="0" applyFont="1" applyBorder="1" applyAlignment="1">
      <alignment horizontal="center" vertical="center" textRotation="255" shrinkToFit="1"/>
    </xf>
    <xf numFmtId="0" fontId="7" fillId="0" borderId="133" xfId="0" applyFont="1" applyBorder="1" applyAlignment="1">
      <alignment horizontal="center" vertical="center" textRotation="255" shrinkToFit="1"/>
    </xf>
    <xf numFmtId="0" fontId="7" fillId="0" borderId="132" xfId="0" applyFont="1" applyBorder="1" applyAlignment="1">
      <alignment horizontal="center" vertical="center" textRotation="255" shrinkToFit="1"/>
    </xf>
    <xf numFmtId="0" fontId="8" fillId="0" borderId="89" xfId="0" applyFont="1" applyBorder="1" applyAlignment="1">
      <alignment horizontal="left" vertical="center" wrapText="1"/>
    </xf>
    <xf numFmtId="0" fontId="29" fillId="0" borderId="0" xfId="0" applyFont="1" applyAlignment="1">
      <alignment horizontal="center" wrapText="1"/>
    </xf>
    <xf numFmtId="58" fontId="7" fillId="15" borderId="68" xfId="0" applyNumberFormat="1" applyFont="1" applyFill="1" applyBorder="1" applyAlignment="1">
      <alignment horizontal="center" shrinkToFit="1"/>
    </xf>
    <xf numFmtId="58" fontId="7" fillId="15" borderId="0" xfId="0" applyNumberFormat="1" applyFont="1" applyFill="1" applyAlignment="1">
      <alignment horizontal="right" shrinkToFit="1"/>
    </xf>
    <xf numFmtId="58" fontId="7" fillId="16" borderId="68" xfId="0" applyNumberFormat="1" applyFont="1" applyFill="1" applyBorder="1" applyAlignment="1">
      <alignment horizontal="left" vertical="center" shrinkToFit="1"/>
    </xf>
    <xf numFmtId="58" fontId="7" fillId="26" borderId="68" xfId="0" applyNumberFormat="1" applyFont="1" applyFill="1" applyBorder="1" applyAlignment="1">
      <alignment horizontal="left" vertical="center" shrinkToFit="1"/>
    </xf>
    <xf numFmtId="58" fontId="7" fillId="9" borderId="68" xfId="0" applyNumberFormat="1" applyFont="1" applyFill="1" applyBorder="1" applyAlignment="1">
      <alignment horizontal="left" vertical="center" shrinkToFit="1"/>
    </xf>
    <xf numFmtId="0" fontId="7" fillId="16" borderId="68" xfId="0" applyFont="1" applyFill="1" applyBorder="1" applyAlignment="1">
      <alignment horizontal="center" shrinkToFit="1"/>
    </xf>
    <xf numFmtId="0" fontId="7" fillId="26" borderId="68" xfId="0" applyFont="1" applyFill="1" applyBorder="1" applyAlignment="1">
      <alignment horizontal="center" shrinkToFit="1"/>
    </xf>
    <xf numFmtId="58" fontId="7" fillId="15" borderId="0" xfId="0" applyNumberFormat="1" applyFont="1" applyFill="1" applyAlignment="1">
      <alignment horizontal="distributed" shrinkToFit="1"/>
    </xf>
    <xf numFmtId="58" fontId="7" fillId="15" borderId="0" xfId="0" applyNumberFormat="1" applyFont="1" applyFill="1" applyAlignment="1">
      <alignment horizontal="distributed" vertical="center" shrinkToFit="1"/>
    </xf>
    <xf numFmtId="0" fontId="7" fillId="16" borderId="68" xfId="0" applyFont="1" applyFill="1" applyBorder="1" applyAlignment="1">
      <alignment horizontal="center"/>
    </xf>
    <xf numFmtId="0" fontId="7" fillId="9" borderId="68" xfId="0" applyFont="1" applyFill="1" applyBorder="1" applyAlignment="1">
      <alignment horizontal="center"/>
    </xf>
    <xf numFmtId="58" fontId="8" fillId="15" borderId="0" xfId="0" applyNumberFormat="1" applyFont="1" applyFill="1" applyAlignment="1">
      <alignment horizontal="center" vertical="center" shrinkToFit="1"/>
    </xf>
    <xf numFmtId="58" fontId="4" fillId="15" borderId="0" xfId="0" applyNumberFormat="1" applyFont="1" applyFill="1" applyAlignment="1">
      <alignment horizontal="right" vertical="center" shrinkToFit="1"/>
    </xf>
    <xf numFmtId="0" fontId="4" fillId="0" borderId="0" xfId="0" applyFont="1" applyAlignment="1">
      <alignment horizontal="center" vertical="center"/>
    </xf>
    <xf numFmtId="58" fontId="7" fillId="16" borderId="72" xfId="0" applyNumberFormat="1" applyFont="1" applyFill="1" applyBorder="1" applyAlignment="1">
      <alignment vertical="center" shrinkToFit="1"/>
    </xf>
    <xf numFmtId="58" fontId="7" fillId="26" borderId="72" xfId="0" applyNumberFormat="1" applyFont="1" applyFill="1" applyBorder="1" applyAlignment="1">
      <alignment vertical="center" shrinkToFit="1"/>
    </xf>
    <xf numFmtId="0" fontId="7" fillId="16" borderId="68" xfId="0" applyFont="1" applyFill="1" applyBorder="1" applyAlignment="1">
      <alignment horizontal="left" vertical="center"/>
    </xf>
    <xf numFmtId="0" fontId="7" fillId="9" borderId="68" xfId="0" applyFont="1" applyFill="1" applyBorder="1" applyAlignment="1">
      <alignment horizontal="left" vertical="center"/>
    </xf>
    <xf numFmtId="58" fontId="12" fillId="15" borderId="0" xfId="0" applyNumberFormat="1" applyFont="1" applyFill="1" applyAlignment="1">
      <alignment horizontal="center" vertical="center" shrinkToFit="1"/>
    </xf>
    <xf numFmtId="0" fontId="4" fillId="16" borderId="153" xfId="17" applyFont="1" applyFill="1" applyBorder="1" applyAlignment="1" applyProtection="1">
      <alignment horizontal="center" vertical="center"/>
      <protection locked="0"/>
    </xf>
    <xf numFmtId="0" fontId="4" fillId="9" borderId="37" xfId="17" applyFont="1" applyFill="1" applyBorder="1" applyAlignment="1" applyProtection="1">
      <alignment horizontal="center" vertical="center"/>
      <protection locked="0"/>
    </xf>
    <xf numFmtId="0" fontId="4" fillId="9" borderId="154" xfId="17" applyFont="1" applyFill="1" applyBorder="1" applyAlignment="1" applyProtection="1">
      <alignment horizontal="center" vertical="center"/>
      <protection locked="0"/>
    </xf>
    <xf numFmtId="0" fontId="4" fillId="0" borderId="52" xfId="17" applyFont="1" applyBorder="1" applyAlignment="1" applyProtection="1">
      <alignment horizontal="center" vertical="center"/>
      <protection locked="0"/>
    </xf>
    <xf numFmtId="0" fontId="4" fillId="0" borderId="37" xfId="17" applyFont="1" applyBorder="1" applyAlignment="1" applyProtection="1">
      <alignment horizontal="center" vertical="center"/>
      <protection locked="0"/>
    </xf>
    <xf numFmtId="0" fontId="4" fillId="0" borderId="154" xfId="17" applyFont="1" applyBorder="1" applyAlignment="1" applyProtection="1">
      <alignment horizontal="center" vertical="center"/>
      <protection locked="0"/>
    </xf>
    <xf numFmtId="0" fontId="8" fillId="15" borderId="46" xfId="0" applyFont="1" applyFill="1" applyBorder="1" applyAlignment="1">
      <alignment horizontal="left" vertical="center"/>
    </xf>
    <xf numFmtId="0" fontId="8" fillId="0" borderId="0" xfId="0" applyFont="1" applyAlignment="1">
      <alignment horizontal="center" vertical="center" wrapText="1" shrinkToFit="1"/>
    </xf>
    <xf numFmtId="0" fontId="8" fillId="29" borderId="156" xfId="0" applyFont="1" applyFill="1" applyBorder="1" applyAlignment="1">
      <alignment horizontal="center" vertical="center" wrapText="1" shrinkToFit="1"/>
    </xf>
    <xf numFmtId="0" fontId="8" fillId="29" borderId="157" xfId="0" applyFont="1" applyFill="1" applyBorder="1" applyAlignment="1">
      <alignment horizontal="center" vertical="center" wrapText="1" shrinkToFit="1"/>
    </xf>
    <xf numFmtId="0" fontId="8" fillId="29" borderId="158" xfId="0" applyFont="1" applyFill="1" applyBorder="1" applyAlignment="1">
      <alignment horizontal="center" vertical="center" wrapText="1" shrinkToFit="1"/>
    </xf>
    <xf numFmtId="0" fontId="7" fillId="9" borderId="68" xfId="0" applyFont="1" applyFill="1" applyBorder="1" applyAlignment="1">
      <alignment horizontal="center" shrinkToFit="1"/>
    </xf>
    <xf numFmtId="0" fontId="7" fillId="16" borderId="0" xfId="0" applyFont="1" applyFill="1" applyAlignment="1">
      <alignment horizontal="center" vertical="center"/>
    </xf>
    <xf numFmtId="0" fontId="7" fillId="9" borderId="0" xfId="0" applyFont="1" applyFill="1" applyAlignment="1">
      <alignment horizontal="center" vertical="center"/>
    </xf>
    <xf numFmtId="0" fontId="7" fillId="26" borderId="68" xfId="0" applyFont="1" applyFill="1" applyBorder="1" applyAlignment="1">
      <alignment horizontal="center"/>
    </xf>
    <xf numFmtId="0" fontId="4" fillId="0" borderId="132" xfId="17" applyFont="1" applyBorder="1" applyAlignment="1" applyProtection="1">
      <alignment horizontal="center" vertical="center"/>
      <protection locked="0"/>
    </xf>
    <xf numFmtId="0" fontId="4" fillId="0" borderId="206" xfId="17" applyFont="1" applyBorder="1" applyAlignment="1" applyProtection="1">
      <alignment horizontal="center" vertical="center"/>
      <protection locked="0"/>
    </xf>
    <xf numFmtId="0" fontId="4" fillId="0" borderId="207" xfId="17" applyFont="1" applyBorder="1" applyAlignment="1" applyProtection="1">
      <alignment horizontal="center" vertical="center"/>
      <protection locked="0"/>
    </xf>
    <xf numFmtId="0" fontId="4" fillId="16" borderId="137" xfId="17" applyFont="1" applyFill="1" applyBorder="1" applyAlignment="1" applyProtection="1">
      <alignment horizontal="center" vertical="center"/>
      <protection locked="0"/>
    </xf>
    <xf numFmtId="0" fontId="4" fillId="9" borderId="206" xfId="17" applyFont="1" applyFill="1" applyBorder="1" applyAlignment="1" applyProtection="1">
      <alignment horizontal="center" vertical="center"/>
      <protection locked="0"/>
    </xf>
    <xf numFmtId="0" fontId="4" fillId="9" borderId="207" xfId="17" applyFont="1" applyFill="1" applyBorder="1" applyAlignment="1" applyProtection="1">
      <alignment horizontal="center" vertical="center"/>
      <protection locked="0"/>
    </xf>
    <xf numFmtId="58" fontId="7" fillId="16" borderId="68" xfId="0" applyNumberFormat="1" applyFont="1" applyFill="1" applyBorder="1" applyAlignment="1">
      <alignment vertical="center" shrinkToFit="1"/>
    </xf>
    <xf numFmtId="58" fontId="7" fillId="9" borderId="68" xfId="0" applyNumberFormat="1" applyFont="1" applyFill="1" applyBorder="1" applyAlignment="1">
      <alignment vertical="center" shrinkToFit="1"/>
    </xf>
    <xf numFmtId="58" fontId="7" fillId="15" borderId="72" xfId="0" applyNumberFormat="1" applyFont="1" applyFill="1" applyBorder="1" applyAlignment="1">
      <alignment horizontal="center" shrinkToFit="1"/>
    </xf>
    <xf numFmtId="0" fontId="7" fillId="16" borderId="72" xfId="0" applyFont="1" applyFill="1" applyBorder="1" applyAlignment="1" applyProtection="1">
      <alignment horizontal="center"/>
      <protection locked="0"/>
    </xf>
    <xf numFmtId="0" fontId="7" fillId="9" borderId="72" xfId="0" applyFont="1" applyFill="1" applyBorder="1" applyAlignment="1" applyProtection="1">
      <alignment horizontal="center"/>
      <protection locked="0"/>
    </xf>
    <xf numFmtId="58" fontId="7" fillId="15" borderId="86" xfId="0" applyNumberFormat="1" applyFont="1" applyFill="1" applyBorder="1" applyAlignment="1">
      <alignment horizontal="distributed" shrinkToFit="1"/>
    </xf>
    <xf numFmtId="58" fontId="7" fillId="26" borderId="68" xfId="0" applyNumberFormat="1" applyFont="1" applyFill="1" applyBorder="1" applyAlignment="1">
      <alignment vertical="center" shrinkToFit="1"/>
    </xf>
    <xf numFmtId="0" fontId="7" fillId="16" borderId="72" xfId="0" applyFont="1" applyFill="1" applyBorder="1" applyAlignment="1">
      <alignment horizontal="center" shrinkToFit="1"/>
    </xf>
    <xf numFmtId="0" fontId="7" fillId="26" borderId="72" xfId="0" applyFont="1" applyFill="1" applyBorder="1" applyAlignment="1">
      <alignment horizontal="center" shrinkToFit="1"/>
    </xf>
    <xf numFmtId="58" fontId="4" fillId="15" borderId="0" xfId="0" applyNumberFormat="1" applyFont="1" applyFill="1" applyAlignment="1">
      <alignment horizontal="center" vertical="center" shrinkToFit="1"/>
    </xf>
    <xf numFmtId="0" fontId="4" fillId="0" borderId="75" xfId="17" applyFont="1" applyBorder="1" applyAlignment="1" applyProtection="1">
      <alignment horizontal="center" vertical="center"/>
      <protection locked="0"/>
    </xf>
    <xf numFmtId="0" fontId="7" fillId="0" borderId="143" xfId="0" applyFont="1" applyBorder="1" applyAlignment="1">
      <alignment horizontal="left" vertical="center" wrapText="1" shrinkToFit="1"/>
    </xf>
    <xf numFmtId="0" fontId="7" fillId="0" borderId="6" xfId="0" applyFont="1" applyBorder="1" applyAlignment="1">
      <alignment horizontal="left" vertical="center" wrapText="1" shrinkToFit="1"/>
    </xf>
    <xf numFmtId="0" fontId="4" fillId="0" borderId="7" xfId="17" applyFont="1" applyBorder="1" applyAlignment="1" applyProtection="1">
      <alignment horizontal="center" vertical="center"/>
      <protection locked="0"/>
    </xf>
    <xf numFmtId="0" fontId="4" fillId="0" borderId="118" xfId="17" applyFont="1" applyBorder="1" applyAlignment="1" applyProtection="1">
      <alignment horizontal="center" vertical="center"/>
      <protection locked="0"/>
    </xf>
    <xf numFmtId="0" fontId="4" fillId="0" borderId="208" xfId="17" applyFont="1" applyBorder="1" applyAlignment="1" applyProtection="1">
      <alignment horizontal="center" vertical="center"/>
      <protection locked="0"/>
    </xf>
    <xf numFmtId="58" fontId="7" fillId="16" borderId="68" xfId="0" applyNumberFormat="1" applyFont="1" applyFill="1" applyBorder="1" applyAlignment="1">
      <alignment horizontal="center" shrinkToFit="1"/>
    </xf>
    <xf numFmtId="58" fontId="7" fillId="26" borderId="68" xfId="0" applyNumberFormat="1" applyFont="1" applyFill="1" applyBorder="1" applyAlignment="1">
      <alignment horizontal="center" shrinkToFit="1"/>
    </xf>
    <xf numFmtId="58" fontId="7" fillId="16" borderId="72" xfId="0" applyNumberFormat="1" applyFont="1" applyFill="1" applyBorder="1" applyAlignment="1">
      <alignment horizontal="center" shrinkToFit="1"/>
    </xf>
    <xf numFmtId="58" fontId="7" fillId="26" borderId="72" xfId="0" applyNumberFormat="1" applyFont="1" applyFill="1" applyBorder="1" applyAlignment="1">
      <alignment horizontal="center" shrinkToFit="1"/>
    </xf>
    <xf numFmtId="0" fontId="8" fillId="0" borderId="85" xfId="0" applyFont="1" applyBorder="1" applyAlignment="1">
      <alignment horizontal="left" vertical="center" wrapText="1"/>
    </xf>
    <xf numFmtId="0" fontId="0" fillId="29" borderId="40" xfId="0" applyFill="1" applyBorder="1" applyAlignment="1">
      <alignment horizontal="center" vertical="center" wrapText="1" shrinkToFit="1"/>
    </xf>
    <xf numFmtId="0" fontId="8" fillId="29" borderId="43" xfId="0" applyFont="1" applyFill="1" applyBorder="1" applyAlignment="1">
      <alignment horizontal="center" vertical="center" wrapText="1" shrinkToFit="1"/>
    </xf>
    <xf numFmtId="0" fontId="7" fillId="0" borderId="0" xfId="0" applyFont="1" applyAlignment="1">
      <alignment horizontal="left" vertical="center"/>
    </xf>
    <xf numFmtId="0" fontId="8" fillId="16" borderId="49" xfId="0" applyFont="1" applyFill="1" applyBorder="1" applyAlignment="1" applyProtection="1">
      <alignment horizontal="left" vertical="center" shrinkToFit="1"/>
      <protection locked="0"/>
    </xf>
    <xf numFmtId="0" fontId="8" fillId="9" borderId="49" xfId="0" applyFont="1" applyFill="1" applyBorder="1" applyAlignment="1" applyProtection="1">
      <alignment horizontal="left" vertical="center" shrinkToFit="1"/>
      <protection locked="0"/>
    </xf>
    <xf numFmtId="0" fontId="8" fillId="9" borderId="107" xfId="0" applyFont="1" applyFill="1" applyBorder="1" applyAlignment="1" applyProtection="1">
      <alignment horizontal="left" vertical="center" shrinkToFit="1"/>
      <protection locked="0"/>
    </xf>
    <xf numFmtId="0" fontId="11" fillId="16" borderId="75" xfId="0" applyFont="1" applyFill="1" applyBorder="1" applyAlignment="1" applyProtection="1">
      <alignment horizontal="left" vertical="center" shrinkToFit="1"/>
      <protection locked="0"/>
    </xf>
    <xf numFmtId="0" fontId="11" fillId="9" borderId="68" xfId="0" applyFont="1" applyFill="1" applyBorder="1" applyAlignment="1" applyProtection="1">
      <alignment horizontal="left" vertical="center" shrinkToFit="1"/>
      <protection locked="0"/>
    </xf>
    <xf numFmtId="0" fontId="11" fillId="9" borderId="80" xfId="0" applyFont="1" applyFill="1" applyBorder="1" applyAlignment="1" applyProtection="1">
      <alignment horizontal="left" vertical="center" shrinkToFit="1"/>
      <protection locked="0"/>
    </xf>
    <xf numFmtId="0" fontId="8" fillId="16" borderId="68" xfId="0" applyFont="1" applyFill="1" applyBorder="1" applyAlignment="1" applyProtection="1">
      <alignment horizontal="left" vertical="center" shrinkToFit="1"/>
      <protection locked="0"/>
    </xf>
    <xf numFmtId="0" fontId="8" fillId="9" borderId="68" xfId="0" applyFont="1" applyFill="1" applyBorder="1" applyAlignment="1" applyProtection="1">
      <alignment horizontal="left" vertical="center" shrinkToFit="1"/>
      <protection locked="0"/>
    </xf>
    <xf numFmtId="0" fontId="8" fillId="9" borderId="80" xfId="0" applyFont="1" applyFill="1" applyBorder="1" applyAlignment="1" applyProtection="1">
      <alignment horizontal="left" vertical="center" shrinkToFit="1"/>
      <protection locked="0"/>
    </xf>
    <xf numFmtId="0" fontId="11" fillId="16" borderId="73" xfId="0" applyFont="1" applyFill="1" applyBorder="1" applyAlignment="1" applyProtection="1">
      <alignment horizontal="left" vertical="center" shrinkToFit="1"/>
      <protection locked="0"/>
    </xf>
    <xf numFmtId="0" fontId="11" fillId="9" borderId="71" xfId="0" applyFont="1" applyFill="1" applyBorder="1" applyAlignment="1" applyProtection="1">
      <alignment horizontal="left" vertical="center" shrinkToFit="1"/>
      <protection locked="0"/>
    </xf>
    <xf numFmtId="0" fontId="11" fillId="9" borderId="109" xfId="0" applyFont="1" applyFill="1" applyBorder="1" applyAlignment="1" applyProtection="1">
      <alignment horizontal="left" vertical="center" shrinkToFit="1"/>
      <protection locked="0"/>
    </xf>
    <xf numFmtId="0" fontId="9" fillId="16" borderId="149" xfId="0" applyFont="1" applyFill="1" applyBorder="1" applyAlignment="1" applyProtection="1">
      <alignment horizontal="center" vertical="center" shrinkToFit="1"/>
      <protection locked="0"/>
    </xf>
    <xf numFmtId="0" fontId="9" fillId="9" borderId="81" xfId="0" applyFont="1" applyFill="1" applyBorder="1" applyAlignment="1" applyProtection="1">
      <alignment horizontal="center" vertical="center" shrinkToFit="1"/>
      <protection locked="0"/>
    </xf>
    <xf numFmtId="0" fontId="9" fillId="9" borderId="128" xfId="0" applyFont="1" applyFill="1" applyBorder="1" applyAlignment="1" applyProtection="1">
      <alignment horizontal="center" vertical="center" shrinkToFit="1"/>
      <protection locked="0"/>
    </xf>
    <xf numFmtId="0" fontId="9" fillId="16" borderId="75" xfId="0" applyFont="1" applyFill="1" applyBorder="1" applyAlignment="1" applyProtection="1">
      <alignment horizontal="center" vertical="center" shrinkToFit="1"/>
      <protection locked="0"/>
    </xf>
    <xf numFmtId="0" fontId="9" fillId="9" borderId="68" xfId="0" applyFont="1" applyFill="1" applyBorder="1" applyAlignment="1" applyProtection="1">
      <alignment horizontal="center" vertical="center" shrinkToFit="1"/>
      <protection locked="0"/>
    </xf>
    <xf numFmtId="0" fontId="9" fillId="9" borderId="80" xfId="0" applyFont="1" applyFill="1" applyBorder="1" applyAlignment="1" applyProtection="1">
      <alignment horizontal="center" vertical="center" shrinkToFit="1"/>
      <protection locked="0"/>
    </xf>
    <xf numFmtId="0" fontId="7" fillId="0" borderId="75" xfId="0" applyFont="1" applyBorder="1" applyAlignment="1">
      <alignment horizontal="center" vertical="center" shrinkToFit="1"/>
    </xf>
    <xf numFmtId="0" fontId="7" fillId="0" borderId="68" xfId="0" applyFont="1" applyBorder="1" applyAlignment="1">
      <alignment horizontal="center" vertical="center" shrinkToFit="1"/>
    </xf>
    <xf numFmtId="0" fontId="7" fillId="0" borderId="69" xfId="0" applyFont="1" applyBorder="1" applyAlignment="1">
      <alignment horizontal="center" vertical="center" shrinkToFit="1"/>
    </xf>
    <xf numFmtId="179" fontId="8" fillId="16" borderId="97" xfId="0" applyNumberFormat="1" applyFont="1" applyFill="1" applyBorder="1" applyAlignment="1" applyProtection="1">
      <alignment horizontal="center" vertical="center" shrinkToFit="1"/>
      <protection locked="0"/>
    </xf>
    <xf numFmtId="179" fontId="8" fillId="9" borderId="113" xfId="0" applyNumberFormat="1" applyFont="1" applyFill="1" applyBorder="1" applyAlignment="1" applyProtection="1">
      <alignment horizontal="center" vertical="center" shrinkToFit="1"/>
      <protection locked="0"/>
    </xf>
    <xf numFmtId="179" fontId="8" fillId="9" borderId="115" xfId="0" applyNumberFormat="1" applyFont="1" applyFill="1" applyBorder="1" applyAlignment="1" applyProtection="1">
      <alignment horizontal="center" vertical="center" shrinkToFit="1"/>
      <protection locked="0"/>
    </xf>
    <xf numFmtId="179" fontId="8" fillId="0" borderId="9" xfId="0" applyNumberFormat="1" applyFont="1" applyBorder="1" applyAlignment="1" applyProtection="1">
      <alignment horizontal="center" vertical="center" shrinkToFit="1"/>
      <protection locked="0"/>
    </xf>
    <xf numFmtId="179" fontId="8" fillId="0" borderId="115" xfId="0" applyNumberFormat="1" applyFont="1" applyBorder="1" applyAlignment="1" applyProtection="1">
      <alignment horizontal="center" vertical="center" shrinkToFit="1"/>
      <protection locked="0"/>
    </xf>
    <xf numFmtId="179" fontId="8" fillId="16" borderId="113" xfId="0" applyNumberFormat="1" applyFont="1" applyFill="1" applyBorder="1" applyAlignment="1" applyProtection="1">
      <alignment horizontal="center" vertical="center" shrinkToFit="1"/>
      <protection locked="0"/>
    </xf>
    <xf numFmtId="179" fontId="8" fillId="9" borderId="220" xfId="0" applyNumberFormat="1" applyFont="1" applyFill="1" applyBorder="1" applyAlignment="1" applyProtection="1">
      <alignment horizontal="center" vertical="center" shrinkToFit="1"/>
      <protection locked="0"/>
    </xf>
    <xf numFmtId="179" fontId="11" fillId="16" borderId="97" xfId="0" applyNumberFormat="1" applyFont="1" applyFill="1" applyBorder="1" applyAlignment="1" applyProtection="1">
      <alignment horizontal="center" vertical="center" shrinkToFit="1"/>
      <protection locked="0"/>
    </xf>
    <xf numFmtId="179" fontId="11" fillId="9" borderId="113" xfId="0" applyNumberFormat="1" applyFont="1" applyFill="1" applyBorder="1" applyAlignment="1" applyProtection="1">
      <alignment horizontal="center" vertical="center" shrinkToFit="1"/>
      <protection locked="0"/>
    </xf>
    <xf numFmtId="179" fontId="11" fillId="9" borderId="220" xfId="0" applyNumberFormat="1" applyFont="1" applyFill="1" applyBorder="1" applyAlignment="1" applyProtection="1">
      <alignment horizontal="center" vertical="center" shrinkToFit="1"/>
      <protection locked="0"/>
    </xf>
    <xf numFmtId="0" fontId="15" fillId="0" borderId="0" xfId="0" applyFont="1" applyAlignment="1">
      <alignment horizontal="left" vertical="top" wrapText="1"/>
    </xf>
    <xf numFmtId="0" fontId="7" fillId="0" borderId="133" xfId="0" applyFont="1" applyBorder="1" applyAlignment="1">
      <alignment horizontal="center" vertical="center"/>
    </xf>
    <xf numFmtId="0" fontId="7" fillId="0" borderId="85" xfId="0" applyFont="1" applyBorder="1" applyAlignment="1">
      <alignment horizontal="center" vertical="center"/>
    </xf>
    <xf numFmtId="0" fontId="7" fillId="0" borderId="132" xfId="0" applyFont="1" applyBorder="1" applyAlignment="1">
      <alignment horizontal="center" vertical="center"/>
    </xf>
    <xf numFmtId="0" fontId="7" fillId="0" borderId="99" xfId="0" applyFont="1" applyBorder="1" applyAlignment="1">
      <alignment horizontal="left" vertical="center" shrinkToFit="1"/>
    </xf>
    <xf numFmtId="0" fontId="7" fillId="0" borderId="160" xfId="0" applyFont="1" applyBorder="1" applyAlignment="1">
      <alignment horizontal="left" vertical="center" shrinkToFit="1"/>
    </xf>
    <xf numFmtId="0" fontId="8" fillId="0" borderId="0" xfId="0" applyFont="1" applyAlignment="1">
      <alignment horizontal="left" vertical="top" wrapText="1"/>
    </xf>
    <xf numFmtId="0" fontId="8" fillId="16" borderId="76" xfId="0" applyFont="1" applyFill="1" applyBorder="1" applyAlignment="1" applyProtection="1">
      <alignment vertical="center" shrinkToFit="1"/>
      <protection locked="0"/>
    </xf>
    <xf numFmtId="0" fontId="21" fillId="0" borderId="89" xfId="0" applyFont="1" applyBorder="1" applyAlignment="1">
      <alignment vertical="center" shrinkToFit="1"/>
    </xf>
    <xf numFmtId="0" fontId="21" fillId="0" borderId="146" xfId="0" applyFont="1" applyBorder="1" applyAlignment="1">
      <alignment vertical="center" shrinkToFit="1"/>
    </xf>
    <xf numFmtId="0" fontId="8" fillId="0" borderId="0" xfId="0" applyFont="1" applyAlignment="1">
      <alignment vertical="top" wrapText="1"/>
    </xf>
    <xf numFmtId="0" fontId="8" fillId="0" borderId="83" xfId="0" applyFont="1" applyBorder="1" applyAlignment="1">
      <alignment horizontal="center" vertical="center" textRotation="91" wrapText="1"/>
    </xf>
    <xf numFmtId="0" fontId="8" fillId="0" borderId="0" xfId="0" applyFont="1" applyAlignment="1">
      <alignment horizontal="center" vertical="center" textRotation="91" wrapText="1"/>
    </xf>
    <xf numFmtId="0" fontId="16" fillId="0" borderId="0" xfId="0" applyFont="1" applyAlignment="1">
      <alignment vertical="center" wrapText="1"/>
    </xf>
    <xf numFmtId="0" fontId="16" fillId="0" borderId="84" xfId="0" applyFont="1" applyBorder="1" applyAlignment="1">
      <alignment vertical="center" wrapText="1"/>
    </xf>
    <xf numFmtId="0" fontId="7" fillId="0" borderId="75" xfId="0" applyFont="1" applyBorder="1" applyAlignment="1">
      <alignment horizontal="center" vertical="center"/>
    </xf>
    <xf numFmtId="0" fontId="7" fillId="0" borderId="68" xfId="0" applyFont="1" applyBorder="1" applyAlignment="1">
      <alignment horizontal="center" vertical="center"/>
    </xf>
    <xf numFmtId="0" fontId="7" fillId="0" borderId="69" xfId="0" applyFont="1" applyBorder="1" applyAlignment="1">
      <alignment horizontal="center" vertical="center"/>
    </xf>
    <xf numFmtId="179" fontId="8" fillId="16" borderId="75" xfId="0" applyNumberFormat="1" applyFont="1" applyFill="1" applyBorder="1" applyAlignment="1" applyProtection="1">
      <alignment horizontal="left" vertical="center" shrinkToFit="1"/>
      <protection locked="0"/>
    </xf>
    <xf numFmtId="179" fontId="8" fillId="9" borderId="68" xfId="0" applyNumberFormat="1" applyFont="1" applyFill="1" applyBorder="1" applyAlignment="1" applyProtection="1">
      <alignment horizontal="left" vertical="center" shrinkToFit="1"/>
      <protection locked="0"/>
    </xf>
    <xf numFmtId="0" fontId="7" fillId="16" borderId="68" xfId="0" applyFont="1" applyFill="1" applyBorder="1" applyAlignment="1">
      <alignment horizontal="center" vertical="center"/>
    </xf>
    <xf numFmtId="0" fontId="7" fillId="9" borderId="68" xfId="0" applyFont="1" applyFill="1" applyBorder="1" applyAlignment="1">
      <alignment horizontal="center" vertical="center"/>
    </xf>
    <xf numFmtId="179" fontId="8" fillId="16" borderId="68" xfId="0" applyNumberFormat="1" applyFont="1" applyFill="1" applyBorder="1" applyAlignment="1" applyProtection="1">
      <alignment horizontal="left" vertical="center" shrinkToFit="1"/>
      <protection locked="0"/>
    </xf>
    <xf numFmtId="179" fontId="8" fillId="9" borderId="80" xfId="0" applyNumberFormat="1" applyFont="1" applyFill="1" applyBorder="1" applyAlignment="1" applyProtection="1">
      <alignment horizontal="left" vertical="center" shrinkToFit="1"/>
      <protection locked="0"/>
    </xf>
    <xf numFmtId="179" fontId="7" fillId="15" borderId="145" xfId="0" applyNumberFormat="1" applyFont="1" applyFill="1" applyBorder="1" applyAlignment="1" applyProtection="1">
      <alignment horizontal="center" vertical="center" shrinkToFit="1"/>
      <protection locked="0"/>
    </xf>
    <xf numFmtId="179" fontId="7" fillId="15" borderId="89" xfId="0" applyNumberFormat="1" applyFont="1" applyFill="1" applyBorder="1" applyAlignment="1" applyProtection="1">
      <alignment horizontal="center" vertical="center" shrinkToFit="1"/>
      <protection locked="0"/>
    </xf>
    <xf numFmtId="179" fontId="7" fillId="15" borderId="146" xfId="0" applyNumberFormat="1" applyFont="1" applyFill="1" applyBorder="1" applyAlignment="1" applyProtection="1">
      <alignment horizontal="center" vertical="center" shrinkToFit="1"/>
      <protection locked="0"/>
    </xf>
    <xf numFmtId="0" fontId="8" fillId="16" borderId="89" xfId="0" applyFont="1" applyFill="1" applyBorder="1" applyAlignment="1" applyProtection="1">
      <alignment vertical="center" shrinkToFit="1"/>
      <protection locked="0"/>
    </xf>
    <xf numFmtId="0" fontId="21" fillId="0" borderId="147" xfId="0" applyFont="1" applyBorder="1" applyAlignment="1">
      <alignment vertical="center" shrinkToFit="1"/>
    </xf>
    <xf numFmtId="0" fontId="8" fillId="0" borderId="133" xfId="0" applyFont="1" applyBorder="1" applyAlignment="1">
      <alignment horizontal="center" vertical="center" textRotation="91" wrapText="1"/>
    </xf>
    <xf numFmtId="0" fontId="8" fillId="0" borderId="85" xfId="0" applyFont="1" applyBorder="1" applyAlignment="1">
      <alignment horizontal="center" vertical="center" textRotation="91" wrapText="1"/>
    </xf>
    <xf numFmtId="0" fontId="20" fillId="0" borderId="85" xfId="0" applyFont="1" applyBorder="1" applyAlignment="1" applyProtection="1">
      <alignment horizontal="left" vertical="center" wrapText="1"/>
      <protection locked="0"/>
    </xf>
    <xf numFmtId="0" fontId="20" fillId="0" borderId="132" xfId="0" applyFont="1" applyBorder="1" applyAlignment="1" applyProtection="1">
      <alignment horizontal="left" vertical="center" wrapText="1"/>
      <protection locked="0"/>
    </xf>
    <xf numFmtId="0" fontId="7" fillId="0" borderId="76" xfId="0" applyFont="1" applyBorder="1" applyAlignment="1">
      <alignment horizontal="center" vertical="center"/>
    </xf>
    <xf numFmtId="0" fontId="7" fillId="0" borderId="89" xfId="0" applyFont="1" applyBorder="1" applyAlignment="1">
      <alignment horizontal="center" vertical="center"/>
    </xf>
    <xf numFmtId="0" fontId="7" fillId="0" borderId="129" xfId="0" applyFont="1" applyBorder="1" applyAlignment="1">
      <alignment horizontal="center" vertical="center"/>
    </xf>
    <xf numFmtId="0" fontId="7" fillId="0" borderId="51" xfId="0" applyFont="1" applyBorder="1" applyAlignment="1">
      <alignment horizontal="center" vertical="center"/>
    </xf>
    <xf numFmtId="0" fontId="7" fillId="0" borderId="46" xfId="0" applyFont="1" applyBorder="1" applyAlignment="1">
      <alignment horizontal="center" vertical="center"/>
    </xf>
    <xf numFmtId="0" fontId="7" fillId="0" borderId="52" xfId="0" applyFont="1" applyBorder="1" applyAlignment="1">
      <alignment horizontal="center" vertical="center"/>
    </xf>
    <xf numFmtId="49" fontId="8" fillId="16" borderId="46" xfId="0" applyNumberFormat="1" applyFont="1" applyFill="1" applyBorder="1" applyAlignment="1" applyProtection="1">
      <alignment horizontal="center" vertical="center"/>
      <protection locked="0"/>
    </xf>
    <xf numFmtId="49" fontId="8" fillId="9" borderId="46" xfId="0" applyNumberFormat="1" applyFont="1" applyFill="1" applyBorder="1" applyAlignment="1" applyProtection="1">
      <alignment horizontal="center" vertical="center"/>
      <protection locked="0"/>
    </xf>
    <xf numFmtId="49" fontId="8" fillId="9" borderId="45" xfId="0" applyNumberFormat="1" applyFont="1" applyFill="1" applyBorder="1" applyAlignment="1" applyProtection="1">
      <alignment horizontal="center" vertical="center"/>
      <protection locked="0"/>
    </xf>
    <xf numFmtId="0" fontId="8" fillId="16" borderId="44" xfId="0" applyFont="1" applyFill="1" applyBorder="1" applyAlignment="1" applyProtection="1">
      <alignment horizontal="left" vertical="center" wrapText="1" indent="1"/>
      <protection locked="0"/>
    </xf>
    <xf numFmtId="0" fontId="8" fillId="9" borderId="46" xfId="0" applyFont="1" applyFill="1" applyBorder="1" applyAlignment="1" applyProtection="1">
      <alignment horizontal="left" vertical="center" wrapText="1" indent="1"/>
      <protection locked="0"/>
    </xf>
    <xf numFmtId="0" fontId="8" fillId="9" borderId="47" xfId="0" applyFont="1" applyFill="1" applyBorder="1" applyAlignment="1" applyProtection="1">
      <alignment horizontal="left" vertical="center" wrapText="1" indent="1"/>
      <protection locked="0"/>
    </xf>
    <xf numFmtId="181" fontId="4" fillId="15" borderId="12" xfId="3" applyNumberFormat="1" applyFont="1" applyFill="1" applyBorder="1" applyAlignment="1" applyProtection="1">
      <alignment horizontal="center" vertical="center" shrinkToFit="1"/>
      <protection locked="0"/>
    </xf>
    <xf numFmtId="181" fontId="4" fillId="15" borderId="159" xfId="3" applyNumberFormat="1" applyFont="1" applyFill="1" applyBorder="1" applyAlignment="1" applyProtection="1">
      <alignment horizontal="center" vertical="center" shrinkToFit="1"/>
      <protection locked="0"/>
    </xf>
    <xf numFmtId="181" fontId="4" fillId="15" borderId="0" xfId="3" applyNumberFormat="1" applyFont="1" applyFill="1" applyBorder="1" applyAlignment="1" applyProtection="1">
      <alignment horizontal="center" vertical="center" shrinkToFit="1"/>
      <protection locked="0"/>
    </xf>
    <xf numFmtId="181" fontId="4" fillId="15" borderId="84" xfId="3" applyNumberFormat="1" applyFont="1" applyFill="1" applyBorder="1" applyAlignment="1" applyProtection="1">
      <alignment horizontal="center" vertical="center" shrinkToFit="1"/>
      <protection locked="0"/>
    </xf>
    <xf numFmtId="0" fontId="7" fillId="0" borderId="149" xfId="0" applyFont="1" applyBorder="1" applyAlignment="1">
      <alignment horizontal="center" vertical="center"/>
    </xf>
    <xf numFmtId="0" fontId="7" fillId="0" borderId="81" xfId="0" applyFont="1" applyBorder="1" applyAlignment="1">
      <alignment horizontal="center" vertical="center"/>
    </xf>
    <xf numFmtId="0" fontId="7" fillId="0" borderId="104" xfId="0" applyFont="1" applyBorder="1" applyAlignment="1">
      <alignment horizontal="center" vertical="center"/>
    </xf>
    <xf numFmtId="49" fontId="8" fillId="16" borderId="46" xfId="0" applyNumberFormat="1" applyFont="1" applyFill="1" applyBorder="1" applyAlignment="1" applyProtection="1">
      <alignment horizontal="center" vertical="center" shrinkToFit="1"/>
      <protection locked="0"/>
    </xf>
    <xf numFmtId="49" fontId="8" fillId="9" borderId="46" xfId="0" applyNumberFormat="1" applyFont="1" applyFill="1" applyBorder="1" applyAlignment="1" applyProtection="1">
      <alignment horizontal="center" vertical="center" shrinkToFit="1"/>
      <protection locked="0"/>
    </xf>
    <xf numFmtId="49" fontId="8" fillId="9" borderId="45" xfId="0" applyNumberFormat="1" applyFont="1" applyFill="1" applyBorder="1" applyAlignment="1" applyProtection="1">
      <alignment horizontal="center" vertical="center" shrinkToFit="1"/>
      <protection locked="0"/>
    </xf>
    <xf numFmtId="0" fontId="8" fillId="16" borderId="44" xfId="0" applyFont="1" applyFill="1" applyBorder="1" applyAlignment="1" applyProtection="1">
      <alignment horizontal="left" vertical="center" wrapText="1" indent="1" shrinkToFit="1"/>
      <protection locked="0"/>
    </xf>
    <xf numFmtId="0" fontId="8" fillId="9" borderId="46" xfId="0" applyFont="1" applyFill="1" applyBorder="1" applyAlignment="1" applyProtection="1">
      <alignment horizontal="left" vertical="center" wrapText="1" indent="1" shrinkToFit="1"/>
      <protection locked="0"/>
    </xf>
    <xf numFmtId="0" fontId="8" fillId="9" borderId="47" xfId="0" applyFont="1" applyFill="1" applyBorder="1" applyAlignment="1" applyProtection="1">
      <alignment horizontal="left" vertical="center" wrapText="1" indent="1" shrinkToFit="1"/>
      <protection locked="0"/>
    </xf>
    <xf numFmtId="0" fontId="15" fillId="0" borderId="120" xfId="0" applyFont="1" applyBorder="1" applyAlignment="1">
      <alignment horizontal="left" vertical="center"/>
    </xf>
    <xf numFmtId="0" fontId="34" fillId="0" borderId="0" xfId="0" applyFont="1" applyAlignment="1">
      <alignment horizontal="center" vertical="center"/>
    </xf>
    <xf numFmtId="0" fontId="34" fillId="0" borderId="108" xfId="0" applyFont="1" applyBorder="1" applyAlignment="1">
      <alignment horizontal="center" vertical="center"/>
    </xf>
    <xf numFmtId="0" fontId="7" fillId="0" borderId="82" xfId="0" applyFont="1" applyBorder="1" applyAlignment="1">
      <alignment horizontal="center" vertical="center"/>
    </xf>
    <xf numFmtId="0" fontId="7" fillId="0" borderId="12" xfId="0" applyFont="1" applyBorder="1" applyAlignment="1">
      <alignment horizontal="center" vertical="center"/>
    </xf>
    <xf numFmtId="0" fontId="7" fillId="0" borderId="159" xfId="0" applyFont="1" applyBorder="1" applyAlignment="1">
      <alignment horizontal="center" vertical="center"/>
    </xf>
    <xf numFmtId="0" fontId="7" fillId="0" borderId="96" xfId="0" applyFont="1" applyBorder="1" applyAlignment="1">
      <alignment horizontal="center" vertical="center"/>
    </xf>
    <xf numFmtId="0" fontId="7" fillId="0" borderId="72" xfId="0" applyFont="1" applyBorder="1" applyAlignment="1">
      <alignment horizontal="center" vertical="center"/>
    </xf>
    <xf numFmtId="0" fontId="7" fillId="0" borderId="100" xfId="0" applyFont="1" applyBorder="1" applyAlignment="1">
      <alignment horizontal="center" vertical="center"/>
    </xf>
    <xf numFmtId="0" fontId="7" fillId="0" borderId="101" xfId="0" applyFont="1" applyBorder="1" applyAlignment="1">
      <alignment horizontal="center" vertical="center" shrinkToFit="1"/>
    </xf>
    <xf numFmtId="0" fontId="7" fillId="0" borderId="86" xfId="0" applyFont="1" applyBorder="1" applyAlignment="1">
      <alignment horizontal="center" vertical="center" shrinkToFit="1"/>
    </xf>
    <xf numFmtId="0" fontId="7" fillId="0" borderId="123" xfId="0" applyFont="1" applyBorder="1" applyAlignment="1">
      <alignment horizontal="center" vertical="center" shrinkToFit="1"/>
    </xf>
    <xf numFmtId="0" fontId="7" fillId="0" borderId="96" xfId="0" applyFont="1" applyBorder="1" applyAlignment="1">
      <alignment horizontal="center" vertical="center" shrinkToFit="1"/>
    </xf>
    <xf numFmtId="0" fontId="7" fillId="0" borderId="72" xfId="0" applyFont="1" applyBorder="1" applyAlignment="1">
      <alignment horizontal="center" vertical="center" shrinkToFit="1"/>
    </xf>
    <xf numFmtId="0" fontId="7" fillId="0" borderId="100" xfId="0" applyFont="1" applyBorder="1" applyAlignment="1">
      <alignment horizontal="center" vertical="center" shrinkToFit="1"/>
    </xf>
    <xf numFmtId="0" fontId="7" fillId="0" borderId="101" xfId="0" applyFont="1" applyBorder="1" applyAlignment="1">
      <alignment horizontal="center" vertical="center"/>
    </xf>
    <xf numFmtId="0" fontId="7" fillId="0" borderId="86" xfId="0" applyFont="1" applyBorder="1" applyAlignment="1">
      <alignment horizontal="center" vertical="center"/>
    </xf>
    <xf numFmtId="0" fontId="7" fillId="0" borderId="123" xfId="0" applyFont="1" applyBorder="1" applyAlignment="1">
      <alignment horizontal="center" vertical="center"/>
    </xf>
    <xf numFmtId="0" fontId="7" fillId="0" borderId="73" xfId="0" applyFont="1" applyBorder="1" applyAlignment="1">
      <alignment horizontal="center" vertical="center"/>
    </xf>
    <xf numFmtId="0" fontId="7" fillId="0" borderId="71" xfId="0" applyFont="1" applyBorder="1" applyAlignment="1">
      <alignment horizontal="center" vertical="center"/>
    </xf>
    <xf numFmtId="0" fontId="7" fillId="0" borderId="90" xfId="0" applyFont="1" applyBorder="1" applyAlignment="1">
      <alignment horizontal="center" vertical="center"/>
    </xf>
    <xf numFmtId="0" fontId="8" fillId="16" borderId="12" xfId="0" applyFont="1" applyFill="1" applyBorder="1" applyAlignment="1" applyProtection="1">
      <alignment horizontal="left" vertical="center" shrinkToFit="1"/>
      <protection locked="0"/>
    </xf>
    <xf numFmtId="0" fontId="8" fillId="9" borderId="12" xfId="0" applyFont="1" applyFill="1" applyBorder="1" applyAlignment="1" applyProtection="1">
      <alignment horizontal="left" vertical="center" shrinkToFit="1"/>
      <protection locked="0"/>
    </xf>
    <xf numFmtId="0" fontId="8" fillId="9" borderId="13" xfId="0" applyFont="1" applyFill="1" applyBorder="1" applyAlignment="1" applyProtection="1">
      <alignment horizontal="left" vertical="center" shrinkToFit="1"/>
      <protection locked="0"/>
    </xf>
    <xf numFmtId="0" fontId="4" fillId="0" borderId="11"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159" xfId="0" applyFont="1" applyBorder="1" applyAlignment="1">
      <alignment horizontal="center" vertical="center" wrapText="1"/>
    </xf>
    <xf numFmtId="0" fontId="4" fillId="0" borderId="83" xfId="0" applyFont="1" applyBorder="1" applyAlignment="1">
      <alignment horizontal="center" vertical="center" wrapText="1"/>
    </xf>
    <xf numFmtId="0" fontId="4" fillId="0" borderId="0" xfId="0" applyFont="1" applyAlignment="1">
      <alignment horizontal="center" vertical="center" wrapText="1"/>
    </xf>
    <xf numFmtId="0" fontId="4" fillId="0" borderId="84" xfId="0" applyFont="1" applyBorder="1" applyAlignment="1">
      <alignment horizontal="center" vertical="center" wrapText="1"/>
    </xf>
    <xf numFmtId="0" fontId="4" fillId="16" borderId="0" xfId="0" applyFont="1" applyFill="1" applyAlignment="1" applyProtection="1">
      <alignment horizontal="center" vertical="center"/>
      <protection locked="0"/>
    </xf>
    <xf numFmtId="0" fontId="4" fillId="9" borderId="0" xfId="0" applyFont="1" applyFill="1" applyAlignment="1" applyProtection="1">
      <alignment horizontal="center" vertical="center"/>
      <protection locked="0"/>
    </xf>
    <xf numFmtId="0" fontId="6" fillId="0" borderId="0" xfId="0" applyFont="1" applyAlignment="1">
      <alignment horizontal="center" vertical="center"/>
    </xf>
    <xf numFmtId="0" fontId="8" fillId="16" borderId="145" xfId="0" applyFont="1" applyFill="1" applyBorder="1" applyAlignment="1" applyProtection="1">
      <alignment horizontal="left" vertical="center" shrinkToFit="1"/>
      <protection locked="0"/>
    </xf>
    <xf numFmtId="0" fontId="0" fillId="0" borderId="89" xfId="0" applyBorder="1" applyAlignment="1">
      <alignment horizontal="left" vertical="center" shrinkToFit="1"/>
    </xf>
    <xf numFmtId="0" fontId="0" fillId="0" borderId="147" xfId="0" applyBorder="1" applyAlignment="1">
      <alignment horizontal="left" vertical="center" shrinkToFit="1"/>
    </xf>
    <xf numFmtId="0" fontId="7" fillId="0" borderId="93" xfId="0" applyFont="1" applyBorder="1" applyAlignment="1">
      <alignment horizontal="center" vertical="center"/>
    </xf>
    <xf numFmtId="0" fontId="7" fillId="0" borderId="49" xfId="0" applyFont="1" applyBorder="1" applyAlignment="1">
      <alignment horizontal="center" vertical="center"/>
    </xf>
    <xf numFmtId="0" fontId="7" fillId="0" borderId="84" xfId="0" applyFont="1" applyBorder="1" applyAlignment="1">
      <alignment horizontal="center" vertical="center"/>
    </xf>
    <xf numFmtId="0" fontId="7" fillId="0" borderId="70" xfId="0" applyFont="1" applyBorder="1" applyAlignment="1">
      <alignment horizontal="center" vertical="center"/>
    </xf>
    <xf numFmtId="0" fontId="7" fillId="0" borderId="0" xfId="0" applyFont="1" applyAlignment="1">
      <alignment horizontal="center" vertical="center"/>
    </xf>
    <xf numFmtId="0" fontId="9" fillId="0" borderId="0" xfId="8" applyFont="1" applyAlignment="1">
      <alignment vertical="center" wrapText="1"/>
    </xf>
    <xf numFmtId="0" fontId="5" fillId="0" borderId="0" xfId="0" applyFont="1" applyAlignment="1">
      <alignment horizontal="center" vertical="top"/>
    </xf>
    <xf numFmtId="0" fontId="4" fillId="0" borderId="127" xfId="0" applyFont="1" applyBorder="1" applyAlignment="1">
      <alignment horizontal="distributed" vertical="center"/>
    </xf>
    <xf numFmtId="0" fontId="4" fillId="0" borderId="81" xfId="0" applyFont="1" applyBorder="1" applyAlignment="1">
      <alignment horizontal="distributed" vertical="center"/>
    </xf>
    <xf numFmtId="0" fontId="4" fillId="0" borderId="148" xfId="0" applyFont="1" applyBorder="1" applyAlignment="1">
      <alignment horizontal="distributed" vertical="center"/>
    </xf>
    <xf numFmtId="0" fontId="4" fillId="0" borderId="79" xfId="0" applyFont="1" applyBorder="1" applyAlignment="1">
      <alignment horizontal="distributed" vertical="center"/>
    </xf>
    <xf numFmtId="0" fontId="4" fillId="0" borderId="68" xfId="0" applyFont="1" applyBorder="1" applyAlignment="1">
      <alignment horizontal="distributed" vertical="center"/>
    </xf>
    <xf numFmtId="0" fontId="4" fillId="0" borderId="105" xfId="0" applyFont="1" applyBorder="1" applyAlignment="1">
      <alignment horizontal="distributed" vertical="center"/>
    </xf>
    <xf numFmtId="0" fontId="20" fillId="16" borderId="81" xfId="0" applyFont="1" applyFill="1" applyBorder="1" applyAlignment="1">
      <alignment vertical="center" wrapText="1"/>
    </xf>
    <xf numFmtId="0" fontId="20" fillId="9" borderId="81" xfId="0" applyFont="1" applyFill="1" applyBorder="1" applyAlignment="1">
      <alignment vertical="center" wrapText="1"/>
    </xf>
    <xf numFmtId="0" fontId="20" fillId="9" borderId="128" xfId="0" applyFont="1" applyFill="1" applyBorder="1" applyAlignment="1">
      <alignment vertical="center" wrapText="1"/>
    </xf>
    <xf numFmtId="0" fontId="29" fillId="0" borderId="0" xfId="0" applyFont="1" applyAlignment="1">
      <alignment horizontal="center" vertical="top" wrapText="1"/>
    </xf>
    <xf numFmtId="0" fontId="4" fillId="0" borderId="133" xfId="0" applyFont="1" applyBorder="1" applyAlignment="1">
      <alignment horizontal="distributed" vertical="center" wrapText="1"/>
    </xf>
    <xf numFmtId="0" fontId="4" fillId="0" borderId="85" xfId="0" applyFont="1" applyBorder="1" applyAlignment="1">
      <alignment horizontal="distributed" vertical="center" wrapText="1"/>
    </xf>
    <xf numFmtId="0" fontId="4" fillId="0" borderId="117" xfId="0" applyFont="1" applyBorder="1" applyAlignment="1">
      <alignment horizontal="distributed" vertical="center" wrapText="1"/>
    </xf>
    <xf numFmtId="0" fontId="9" fillId="16" borderId="106" xfId="0" applyFont="1" applyFill="1" applyBorder="1" applyAlignment="1" applyProtection="1">
      <alignment horizontal="left" vertical="center" shrinkToFit="1"/>
      <protection locked="0"/>
    </xf>
    <xf numFmtId="0" fontId="0" fillId="0" borderId="68" xfId="0" applyBorder="1" applyAlignment="1">
      <alignment vertical="center" shrinkToFit="1"/>
    </xf>
    <xf numFmtId="0" fontId="0" fillId="0" borderId="80" xfId="0" applyBorder="1" applyAlignment="1">
      <alignment vertical="center" shrinkToFit="1"/>
    </xf>
    <xf numFmtId="0" fontId="16" fillId="16" borderId="0" xfId="0" applyFont="1" applyFill="1" applyAlignment="1">
      <alignment vertical="center" wrapText="1"/>
    </xf>
    <xf numFmtId="0" fontId="16" fillId="9" borderId="0" xfId="0" applyFont="1" applyFill="1" applyAlignment="1">
      <alignment vertical="center" wrapText="1"/>
    </xf>
    <xf numFmtId="0" fontId="16" fillId="9" borderId="84" xfId="0" applyFont="1" applyFill="1" applyBorder="1" applyAlignment="1">
      <alignment vertical="center" wrapText="1"/>
    </xf>
    <xf numFmtId="0" fontId="8" fillId="0" borderId="140" xfId="0" applyFont="1" applyBorder="1" applyAlignment="1">
      <alignment horizontal="center" vertical="center" textRotation="91" wrapText="1"/>
    </xf>
    <xf numFmtId="0" fontId="8" fillId="0" borderId="71" xfId="0" applyFont="1" applyBorder="1" applyAlignment="1">
      <alignment horizontal="center" vertical="center" textRotation="91" wrapText="1"/>
    </xf>
    <xf numFmtId="0" fontId="20" fillId="16" borderId="71" xfId="0" applyFont="1" applyFill="1" applyBorder="1" applyAlignment="1" applyProtection="1">
      <alignment horizontal="left" vertical="center" wrapText="1"/>
      <protection locked="0"/>
    </xf>
    <xf numFmtId="0" fontId="20" fillId="9" borderId="71" xfId="0" applyFont="1" applyFill="1" applyBorder="1" applyAlignment="1" applyProtection="1">
      <alignment horizontal="left" vertical="center" wrapText="1"/>
      <protection locked="0"/>
    </xf>
    <xf numFmtId="0" fontId="20" fillId="9" borderId="90" xfId="0" applyFont="1" applyFill="1" applyBorder="1" applyAlignment="1" applyProtection="1">
      <alignment horizontal="left" vertical="center" wrapText="1"/>
      <protection locked="0"/>
    </xf>
    <xf numFmtId="0" fontId="7" fillId="0" borderId="97" xfId="0" applyFont="1" applyBorder="1" applyAlignment="1">
      <alignment horizontal="center" vertical="center"/>
    </xf>
    <xf numFmtId="0" fontId="7" fillId="0" borderId="113" xfId="0" applyFont="1" applyBorder="1" applyAlignment="1">
      <alignment horizontal="center" vertical="center"/>
    </xf>
    <xf numFmtId="0" fontId="7" fillId="0" borderId="110" xfId="0" applyFont="1" applyBorder="1" applyAlignment="1">
      <alignment horizontal="center" vertical="center"/>
    </xf>
    <xf numFmtId="179" fontId="8" fillId="16" borderId="89" xfId="0" applyNumberFormat="1" applyFont="1" applyFill="1" applyBorder="1" applyAlignment="1" applyProtection="1">
      <alignment horizontal="left" vertical="center" indent="1" shrinkToFit="1"/>
      <protection locked="0"/>
    </xf>
    <xf numFmtId="179" fontId="8" fillId="9" borderId="89" xfId="0" applyNumberFormat="1" applyFont="1" applyFill="1" applyBorder="1" applyAlignment="1" applyProtection="1">
      <alignment horizontal="left" vertical="center" indent="1" shrinkToFit="1"/>
      <protection locked="0"/>
    </xf>
    <xf numFmtId="179" fontId="8" fillId="9" borderId="147" xfId="0" applyNumberFormat="1" applyFont="1" applyFill="1" applyBorder="1" applyAlignment="1" applyProtection="1">
      <alignment horizontal="left" vertical="center" indent="1" shrinkToFit="1"/>
      <protection locked="0"/>
    </xf>
    <xf numFmtId="0" fontId="8" fillId="0" borderId="0" xfId="0" applyFont="1" applyAlignment="1" applyProtection="1">
      <alignment vertical="center" shrinkToFit="1"/>
      <protection locked="0"/>
    </xf>
    <xf numFmtId="0" fontId="8" fillId="0" borderId="84" xfId="0" applyFont="1" applyBorder="1" applyAlignment="1" applyProtection="1">
      <alignment vertical="center" shrinkToFit="1"/>
      <protection locked="0"/>
    </xf>
    <xf numFmtId="0" fontId="7" fillId="0" borderId="98" xfId="0" applyFont="1" applyBorder="1" applyAlignment="1">
      <alignment horizontal="center" vertical="center" wrapText="1"/>
    </xf>
    <xf numFmtId="0" fontId="7" fillId="0" borderId="99" xfId="0" applyFont="1" applyBorder="1" applyAlignment="1">
      <alignment horizontal="center" vertical="center" wrapText="1"/>
    </xf>
    <xf numFmtId="0" fontId="7" fillId="0" borderId="215" xfId="0" applyFont="1" applyBorder="1" applyAlignment="1">
      <alignment horizontal="center" vertical="center"/>
    </xf>
    <xf numFmtId="0" fontId="7" fillId="15" borderId="212" xfId="0" applyFont="1" applyFill="1" applyBorder="1" applyAlignment="1">
      <alignment horizontal="center" vertical="center"/>
    </xf>
    <xf numFmtId="0" fontId="7" fillId="15" borderId="209" xfId="0" applyFont="1" applyFill="1" applyBorder="1" applyAlignment="1">
      <alignment horizontal="center" vertical="center"/>
    </xf>
    <xf numFmtId="0" fontId="7" fillId="15" borderId="213" xfId="0" applyFont="1" applyFill="1" applyBorder="1" applyAlignment="1">
      <alignment horizontal="center" vertical="center"/>
    </xf>
    <xf numFmtId="0" fontId="7" fillId="15" borderId="65" xfId="0" applyFont="1" applyFill="1" applyBorder="1" applyAlignment="1">
      <alignment horizontal="center" vertical="center"/>
    </xf>
    <xf numFmtId="0" fontId="12" fillId="15" borderId="0" xfId="10" applyFont="1" applyFill="1" applyAlignment="1">
      <alignment horizontal="center" vertical="center"/>
    </xf>
    <xf numFmtId="0" fontId="7" fillId="0" borderId="64" xfId="0" applyFont="1" applyBorder="1" applyAlignment="1">
      <alignment horizontal="center" vertical="center"/>
    </xf>
    <xf numFmtId="0" fontId="7" fillId="0" borderId="120" xfId="0" applyFont="1" applyBorder="1" applyAlignment="1">
      <alignment horizontal="center" vertical="center"/>
    </xf>
    <xf numFmtId="0" fontId="7" fillId="0" borderId="126" xfId="0" applyFont="1" applyBorder="1" applyAlignment="1">
      <alignment horizontal="center" vertical="center"/>
    </xf>
    <xf numFmtId="0" fontId="8" fillId="0" borderId="144" xfId="0" applyFont="1" applyBorder="1" applyAlignment="1">
      <alignment horizontal="center" vertical="center" textRotation="255"/>
    </xf>
    <xf numFmtId="0" fontId="8" fillId="0" borderId="77" xfId="0" applyFont="1" applyBorder="1" applyAlignment="1">
      <alignment horizontal="center" vertical="center" textRotation="255"/>
    </xf>
    <xf numFmtId="0" fontId="8" fillId="0" borderId="137" xfId="0" applyFont="1" applyBorder="1" applyAlignment="1">
      <alignment horizontal="center" vertical="center" textRotation="255"/>
    </xf>
    <xf numFmtId="0" fontId="7" fillId="0" borderId="42" xfId="0" applyFont="1" applyBorder="1" applyAlignment="1">
      <alignment horizontal="center" vertical="center" wrapText="1"/>
    </xf>
    <xf numFmtId="0" fontId="7" fillId="0" borderId="40" xfId="0" applyFont="1" applyBorder="1" applyAlignment="1">
      <alignment horizontal="center" vertical="center" wrapText="1"/>
    </xf>
    <xf numFmtId="0" fontId="7" fillId="0" borderId="43" xfId="0" applyFont="1" applyBorder="1" applyAlignment="1">
      <alignment horizontal="center" vertical="center" wrapText="1"/>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98" xfId="0" applyFont="1" applyBorder="1" applyAlignment="1">
      <alignment horizontal="center" vertical="center"/>
    </xf>
    <xf numFmtId="0" fontId="7" fillId="0" borderId="99" xfId="0" applyFont="1" applyBorder="1" applyAlignment="1">
      <alignment horizontal="center" vertical="center"/>
    </xf>
    <xf numFmtId="0" fontId="8" fillId="0" borderId="144" xfId="0" applyFont="1" applyBorder="1" applyAlignment="1">
      <alignment horizontal="center" vertical="center" textRotation="255" shrinkToFit="1"/>
    </xf>
    <xf numFmtId="0" fontId="8" fillId="0" borderId="137" xfId="0" applyFont="1" applyBorder="1" applyAlignment="1">
      <alignment horizontal="center" vertical="center" textRotation="255" shrinkToFit="1"/>
    </xf>
    <xf numFmtId="0" fontId="7" fillId="0" borderId="42" xfId="0" applyFont="1" applyBorder="1" applyAlignment="1">
      <alignment horizontal="center" vertical="center"/>
    </xf>
    <xf numFmtId="0" fontId="7" fillId="0" borderId="40" xfId="0" applyFont="1" applyBorder="1" applyAlignment="1">
      <alignment horizontal="center" vertical="center"/>
    </xf>
    <xf numFmtId="0" fontId="7" fillId="0" borderId="43" xfId="0" applyFont="1" applyBorder="1" applyAlignment="1">
      <alignment horizontal="center" vertical="center"/>
    </xf>
    <xf numFmtId="0" fontId="7" fillId="15" borderId="211" xfId="0" applyFont="1" applyFill="1" applyBorder="1" applyAlignment="1">
      <alignment horizontal="center" vertical="center"/>
    </xf>
    <xf numFmtId="0" fontId="7" fillId="15" borderId="118" xfId="0" applyFont="1" applyFill="1" applyBorder="1" applyAlignment="1">
      <alignment horizontal="center" vertical="center"/>
    </xf>
    <xf numFmtId="0" fontId="7" fillId="15" borderId="39" xfId="0" applyFont="1" applyFill="1" applyBorder="1" applyAlignment="1">
      <alignment horizontal="center" vertical="center"/>
    </xf>
    <xf numFmtId="0" fontId="7" fillId="15" borderId="40" xfId="0" applyFont="1" applyFill="1" applyBorder="1" applyAlignment="1">
      <alignment horizontal="center" vertical="center"/>
    </xf>
    <xf numFmtId="0" fontId="7" fillId="15" borderId="48" xfId="0" applyFont="1" applyFill="1" applyBorder="1" applyAlignment="1">
      <alignment horizontal="center" vertical="center"/>
    </xf>
    <xf numFmtId="0" fontId="7" fillId="15" borderId="46" xfId="0" applyFont="1" applyFill="1" applyBorder="1" applyAlignment="1">
      <alignment horizontal="center" vertical="center"/>
    </xf>
    <xf numFmtId="0" fontId="7" fillId="15" borderId="161" xfId="0" applyFont="1" applyFill="1" applyBorder="1" applyAlignment="1">
      <alignment horizontal="center" vertical="center" wrapText="1"/>
    </xf>
    <xf numFmtId="0" fontId="7" fillId="15" borderId="113" xfId="0" applyFont="1" applyFill="1" applyBorder="1" applyAlignment="1">
      <alignment horizontal="center" vertical="center" wrapText="1"/>
    </xf>
    <xf numFmtId="0" fontId="7" fillId="15" borderId="205" xfId="0" applyFont="1" applyFill="1" applyBorder="1" applyAlignment="1">
      <alignment horizontal="center" vertical="center"/>
    </xf>
    <xf numFmtId="0" fontId="7" fillId="15" borderId="99" xfId="0" applyFont="1" applyFill="1" applyBorder="1" applyAlignment="1">
      <alignment horizontal="center" vertical="center"/>
    </xf>
    <xf numFmtId="0" fontId="18" fillId="15" borderId="0" xfId="0" applyFont="1" applyFill="1" applyAlignment="1">
      <alignment horizontal="center" vertical="center"/>
    </xf>
    <xf numFmtId="0" fontId="7" fillId="15" borderId="143" xfId="0" applyFont="1" applyFill="1" applyBorder="1" applyAlignment="1">
      <alignment horizontal="center" vertical="center" wrapText="1"/>
    </xf>
    <xf numFmtId="0" fontId="7" fillId="15" borderId="6" xfId="0" applyFont="1" applyFill="1" applyBorder="1" applyAlignment="1">
      <alignment horizontal="center" vertical="center"/>
    </xf>
    <xf numFmtId="0" fontId="7" fillId="15" borderId="156" xfId="0" applyFont="1" applyFill="1" applyBorder="1" applyAlignment="1">
      <alignment horizontal="center" vertical="center"/>
    </xf>
    <xf numFmtId="0" fontId="7" fillId="15" borderId="157" xfId="0" applyFont="1" applyFill="1" applyBorder="1" applyAlignment="1">
      <alignment horizontal="center" vertical="center"/>
    </xf>
    <xf numFmtId="49" fontId="7" fillId="0" borderId="93" xfId="0" applyNumberFormat="1" applyFont="1" applyBorder="1" applyAlignment="1">
      <alignment horizontal="center" vertical="center"/>
    </xf>
    <xf numFmtId="49" fontId="7" fillId="0" borderId="92" xfId="0" applyNumberFormat="1" applyFont="1" applyBorder="1" applyAlignment="1">
      <alignment horizontal="center" vertical="center"/>
    </xf>
    <xf numFmtId="0" fontId="7" fillId="0" borderId="73" xfId="0" applyFont="1" applyBorder="1" applyAlignment="1">
      <alignment horizontal="left" vertical="center"/>
    </xf>
    <xf numFmtId="0" fontId="7" fillId="0" borderId="71" xfId="0" applyFont="1" applyBorder="1" applyAlignment="1">
      <alignment horizontal="left" vertical="center"/>
    </xf>
    <xf numFmtId="0" fontId="7" fillId="0" borderId="90" xfId="0" applyFont="1" applyBorder="1" applyAlignment="1">
      <alignment horizontal="left" vertical="center"/>
    </xf>
    <xf numFmtId="0" fontId="4" fillId="15" borderId="73" xfId="0" applyFont="1" applyFill="1" applyBorder="1">
      <alignment vertical="center"/>
    </xf>
    <xf numFmtId="0" fontId="4" fillId="15" borderId="71" xfId="0" applyFont="1" applyFill="1" applyBorder="1">
      <alignment vertical="center"/>
    </xf>
    <xf numFmtId="0" fontId="7" fillId="16" borderId="6" xfId="0" applyFont="1" applyFill="1" applyBorder="1" applyAlignment="1" applyProtection="1">
      <alignment horizontal="center" vertical="center"/>
      <protection locked="0"/>
    </xf>
    <xf numFmtId="0" fontId="7" fillId="9" borderId="6" xfId="0" applyFont="1" applyFill="1" applyBorder="1" applyAlignment="1" applyProtection="1">
      <alignment horizontal="center" vertical="center"/>
      <protection locked="0"/>
    </xf>
    <xf numFmtId="49" fontId="7" fillId="0" borderId="70" xfId="0" applyNumberFormat="1" applyFont="1" applyBorder="1" applyAlignment="1">
      <alignment horizontal="left" vertical="top"/>
    </xf>
    <xf numFmtId="49" fontId="7" fillId="0" borderId="0" xfId="0" applyNumberFormat="1" applyFont="1" applyAlignment="1">
      <alignment horizontal="left" vertical="top"/>
    </xf>
    <xf numFmtId="49" fontId="7" fillId="0" borderId="84" xfId="0" applyNumberFormat="1" applyFont="1" applyBorder="1" applyAlignment="1">
      <alignment horizontal="left" vertical="top"/>
    </xf>
    <xf numFmtId="49" fontId="7" fillId="0" borderId="73" xfId="0" applyNumberFormat="1" applyFont="1" applyBorder="1" applyAlignment="1">
      <alignment horizontal="left" vertical="top"/>
    </xf>
    <xf numFmtId="49" fontId="7" fillId="0" borderId="71" xfId="0" applyNumberFormat="1" applyFont="1" applyBorder="1" applyAlignment="1">
      <alignment horizontal="left" vertical="top"/>
    </xf>
    <xf numFmtId="49" fontId="7" fillId="0" borderId="90" xfId="0" applyNumberFormat="1" applyFont="1" applyBorder="1" applyAlignment="1">
      <alignment horizontal="left" vertical="top"/>
    </xf>
    <xf numFmtId="49" fontId="7" fillId="0" borderId="93" xfId="0" applyNumberFormat="1" applyFont="1" applyBorder="1" applyAlignment="1">
      <alignment horizontal="left" vertical="top"/>
    </xf>
    <xf numFmtId="49" fontId="7" fillId="0" borderId="49" xfId="0" applyNumberFormat="1" applyFont="1" applyBorder="1" applyAlignment="1">
      <alignment horizontal="left" vertical="top"/>
    </xf>
    <xf numFmtId="49" fontId="7" fillId="0" borderId="92" xfId="0" applyNumberFormat="1" applyFont="1" applyBorder="1" applyAlignment="1">
      <alignment horizontal="left" vertical="top"/>
    </xf>
    <xf numFmtId="0" fontId="7" fillId="16" borderId="106" xfId="17" applyFont="1" applyFill="1" applyBorder="1" applyAlignment="1" applyProtection="1">
      <alignment horizontal="center" vertical="center"/>
      <protection locked="0"/>
    </xf>
    <xf numFmtId="0" fontId="7" fillId="9" borderId="68" xfId="17" applyFont="1" applyFill="1" applyBorder="1" applyAlignment="1" applyProtection="1">
      <alignment horizontal="center" vertical="center"/>
      <protection locked="0"/>
    </xf>
    <xf numFmtId="0" fontId="7" fillId="16" borderId="55" xfId="17" applyFont="1" applyFill="1" applyBorder="1" applyAlignment="1" applyProtection="1">
      <alignment horizontal="center" vertical="center"/>
      <protection locked="0"/>
    </xf>
    <xf numFmtId="0" fontId="7" fillId="9" borderId="60" xfId="17" applyFont="1" applyFill="1" applyBorder="1" applyAlignment="1" applyProtection="1">
      <alignment horizontal="center" vertical="center"/>
      <protection locked="0"/>
    </xf>
    <xf numFmtId="0" fontId="8" fillId="0" borderId="55" xfId="0" applyFont="1" applyBorder="1" applyAlignment="1">
      <alignment horizontal="center" vertical="center"/>
    </xf>
    <xf numFmtId="0" fontId="8" fillId="0" borderId="86" xfId="0" applyFont="1" applyBorder="1" applyAlignment="1">
      <alignment horizontal="center" vertical="center"/>
    </xf>
    <xf numFmtId="3" fontId="8" fillId="0" borderId="55" xfId="0" applyNumberFormat="1" applyFont="1" applyBorder="1" applyAlignment="1">
      <alignment horizontal="center" vertical="center"/>
    </xf>
    <xf numFmtId="0" fontId="7" fillId="16" borderId="9" xfId="17" applyFont="1" applyFill="1" applyBorder="1" applyAlignment="1" applyProtection="1">
      <alignment horizontal="center" vertical="center"/>
      <protection locked="0"/>
    </xf>
    <xf numFmtId="0" fontId="7" fillId="9" borderId="115" xfId="17" applyFont="1" applyFill="1" applyBorder="1" applyAlignment="1" applyProtection="1">
      <alignment horizontal="center" vertical="center"/>
      <protection locked="0"/>
    </xf>
    <xf numFmtId="0" fontId="7" fillId="16" borderId="87" xfId="17" applyFont="1" applyFill="1" applyBorder="1" applyAlignment="1" applyProtection="1">
      <alignment horizontal="center" vertical="center"/>
      <protection locked="0"/>
    </xf>
    <xf numFmtId="0" fontId="7" fillId="9" borderId="102" xfId="17" applyFont="1" applyFill="1" applyBorder="1" applyAlignment="1" applyProtection="1">
      <alignment horizontal="center" vertical="center"/>
      <protection locked="0"/>
    </xf>
    <xf numFmtId="0" fontId="7" fillId="9" borderId="113" xfId="17" applyFont="1" applyFill="1" applyBorder="1" applyAlignment="1" applyProtection="1">
      <alignment horizontal="center" vertical="center"/>
      <protection locked="0"/>
    </xf>
    <xf numFmtId="0" fontId="7" fillId="16" borderId="88" xfId="17" applyFont="1" applyFill="1" applyBorder="1" applyAlignment="1" applyProtection="1">
      <alignment horizontal="center" vertical="center"/>
      <protection locked="0"/>
    </xf>
    <xf numFmtId="0" fontId="7" fillId="9" borderId="72" xfId="17" applyFont="1" applyFill="1" applyBorder="1" applyAlignment="1" applyProtection="1">
      <alignment horizontal="center" vertical="center"/>
      <protection locked="0"/>
    </xf>
    <xf numFmtId="0" fontId="7" fillId="18" borderId="5" xfId="0" applyFont="1" applyFill="1" applyBorder="1" applyAlignment="1">
      <alignment horizontal="center" vertical="center"/>
    </xf>
    <xf numFmtId="0" fontId="7" fillId="18" borderId="6" xfId="0" applyFont="1" applyFill="1" applyBorder="1" applyAlignment="1">
      <alignment horizontal="center" vertical="center"/>
    </xf>
    <xf numFmtId="0" fontId="7" fillId="18" borderId="7" xfId="0" applyFont="1" applyFill="1" applyBorder="1" applyAlignment="1">
      <alignment horizontal="center" vertical="center"/>
    </xf>
    <xf numFmtId="2" fontId="16" fillId="0" borderId="193" xfId="0" applyNumberFormat="1" applyFont="1" applyBorder="1" applyAlignment="1">
      <alignment horizontal="center" vertical="center"/>
    </xf>
    <xf numFmtId="2" fontId="16" fillId="0" borderId="195" xfId="0" applyNumberFormat="1" applyFont="1" applyBorder="1" applyAlignment="1">
      <alignment horizontal="center" vertical="center"/>
    </xf>
    <xf numFmtId="0" fontId="16" fillId="15" borderId="29" xfId="0" applyFont="1" applyFill="1" applyBorder="1" applyAlignment="1">
      <alignment horizontal="center" vertical="center" wrapText="1"/>
    </xf>
    <xf numFmtId="0" fontId="16" fillId="15" borderId="162" xfId="0" applyFont="1" applyFill="1" applyBorder="1" applyAlignment="1">
      <alignment horizontal="center" vertical="center" wrapText="1"/>
    </xf>
    <xf numFmtId="0" fontId="16" fillId="15" borderId="164" xfId="0" applyFont="1" applyFill="1" applyBorder="1" applyAlignment="1">
      <alignment horizontal="center" vertical="center" wrapText="1"/>
    </xf>
    <xf numFmtId="0" fontId="16" fillId="15" borderId="29" xfId="0" applyFont="1" applyFill="1" applyBorder="1" applyAlignment="1">
      <alignment horizontal="left" vertical="center" wrapText="1"/>
    </xf>
    <xf numFmtId="0" fontId="16" fillId="15" borderId="162" xfId="0" applyFont="1" applyFill="1" applyBorder="1" applyAlignment="1">
      <alignment horizontal="left" vertical="center" wrapText="1"/>
    </xf>
    <xf numFmtId="0" fontId="16" fillId="15" borderId="164" xfId="0" applyFont="1" applyFill="1" applyBorder="1" applyAlignment="1">
      <alignment horizontal="left" vertical="center" wrapText="1"/>
    </xf>
    <xf numFmtId="0" fontId="16" fillId="15" borderId="91" xfId="0" applyFont="1" applyFill="1" applyBorder="1" applyAlignment="1">
      <alignment horizontal="center" vertical="center" wrapText="1"/>
    </xf>
    <xf numFmtId="0" fontId="16" fillId="15" borderId="50" xfId="0" applyFont="1" applyFill="1" applyBorder="1" applyAlignment="1">
      <alignment horizontal="center" vertical="center" wrapText="1"/>
    </xf>
    <xf numFmtId="0" fontId="16" fillId="15" borderId="87" xfId="0" applyFont="1" applyFill="1" applyBorder="1" applyAlignment="1">
      <alignment horizontal="center" vertical="center" wrapText="1"/>
    </xf>
    <xf numFmtId="0" fontId="16" fillId="15" borderId="102" xfId="0" applyFont="1" applyFill="1" applyBorder="1" applyAlignment="1">
      <alignment horizontal="center" vertical="center" wrapText="1"/>
    </xf>
    <xf numFmtId="0" fontId="16" fillId="15" borderId="116" xfId="0" applyFont="1" applyFill="1" applyBorder="1" applyAlignment="1">
      <alignment horizontal="center" vertical="center" wrapText="1"/>
    </xf>
    <xf numFmtId="0" fontId="16" fillId="15" borderId="74" xfId="0" applyFont="1" applyFill="1" applyBorder="1" applyAlignment="1">
      <alignment horizontal="center" vertical="center" wrapText="1"/>
    </xf>
    <xf numFmtId="0" fontId="16" fillId="15" borderId="166" xfId="0" applyFont="1" applyFill="1" applyBorder="1" applyAlignment="1">
      <alignment horizontal="center" vertical="center" wrapText="1"/>
    </xf>
    <xf numFmtId="3" fontId="16" fillId="16" borderId="44" xfId="0" applyNumberFormat="1" applyFont="1" applyFill="1" applyBorder="1" applyAlignment="1">
      <alignment horizontal="center" vertical="center"/>
    </xf>
    <xf numFmtId="3" fontId="16" fillId="9" borderId="45" xfId="0" applyNumberFormat="1" applyFont="1" applyFill="1" applyBorder="1" applyAlignment="1">
      <alignment horizontal="center" vertical="center"/>
    </xf>
    <xf numFmtId="3" fontId="16" fillId="16" borderId="106" xfId="0" applyNumberFormat="1" applyFont="1" applyFill="1" applyBorder="1" applyAlignment="1">
      <alignment horizontal="center" vertical="center"/>
    </xf>
    <xf numFmtId="3" fontId="16" fillId="9" borderId="105" xfId="0" applyNumberFormat="1" applyFont="1" applyFill="1" applyBorder="1" applyAlignment="1">
      <alignment horizontal="center" vertical="center"/>
    </xf>
    <xf numFmtId="3" fontId="16" fillId="16" borderId="9" xfId="0" applyNumberFormat="1" applyFont="1" applyFill="1" applyBorder="1" applyAlignment="1">
      <alignment horizontal="center" vertical="center"/>
    </xf>
    <xf numFmtId="3" fontId="16" fillId="9" borderId="115" xfId="0" applyNumberFormat="1" applyFont="1" applyFill="1" applyBorder="1" applyAlignment="1">
      <alignment horizontal="center" vertical="center"/>
    </xf>
    <xf numFmtId="0" fontId="8" fillId="0" borderId="6" xfId="0" applyFont="1" applyBorder="1" applyAlignment="1">
      <alignment horizontal="left" vertical="center" wrapText="1" shrinkToFit="1"/>
    </xf>
    <xf numFmtId="0" fontId="8" fillId="0" borderId="6" xfId="0" applyFont="1" applyBorder="1" applyAlignment="1">
      <alignment horizontal="left" vertical="center" shrinkToFit="1"/>
    </xf>
    <xf numFmtId="0" fontId="8" fillId="0" borderId="7" xfId="0" applyFont="1" applyBorder="1" applyAlignment="1">
      <alignment horizontal="left" vertical="center" shrinkToFit="1"/>
    </xf>
    <xf numFmtId="38" fontId="8" fillId="15" borderId="44" xfId="3" applyFont="1" applyFill="1" applyBorder="1" applyAlignment="1" applyProtection="1">
      <alignment horizontal="center" vertical="center"/>
    </xf>
    <xf numFmtId="38" fontId="8" fillId="15" borderId="46" xfId="3" applyFont="1" applyFill="1" applyBorder="1" applyAlignment="1" applyProtection="1">
      <alignment horizontal="center" vertical="center"/>
    </xf>
    <xf numFmtId="38" fontId="8" fillId="16" borderId="55" xfId="3" applyFont="1" applyFill="1" applyBorder="1" applyAlignment="1" applyProtection="1">
      <alignment horizontal="center" vertical="center"/>
    </xf>
    <xf numFmtId="38" fontId="8" fillId="9" borderId="86" xfId="3" applyFont="1" applyFill="1" applyBorder="1" applyAlignment="1" applyProtection="1">
      <alignment horizontal="center" vertical="center"/>
    </xf>
    <xf numFmtId="38" fontId="16" fillId="0" borderId="179" xfId="3" applyFont="1" applyFill="1" applyBorder="1" applyAlignment="1" applyProtection="1">
      <alignment horizontal="center" vertical="center"/>
    </xf>
    <xf numFmtId="38" fontId="16" fillId="0" borderId="180" xfId="3" applyFont="1" applyFill="1" applyBorder="1" applyAlignment="1" applyProtection="1">
      <alignment horizontal="center" vertical="center"/>
    </xf>
    <xf numFmtId="1" fontId="16" fillId="16" borderId="106" xfId="0" applyNumberFormat="1" applyFont="1" applyFill="1" applyBorder="1" applyAlignment="1">
      <alignment horizontal="center" vertical="center"/>
    </xf>
    <xf numFmtId="1" fontId="16" fillId="9" borderId="105" xfId="0" applyNumberFormat="1" applyFont="1" applyFill="1" applyBorder="1" applyAlignment="1">
      <alignment horizontal="center" vertical="center"/>
    </xf>
    <xf numFmtId="1" fontId="16" fillId="16" borderId="106" xfId="0" applyNumberFormat="1" applyFont="1" applyFill="1" applyBorder="1" applyAlignment="1">
      <alignment horizontal="center" vertical="center" wrapText="1"/>
    </xf>
    <xf numFmtId="1" fontId="16" fillId="9" borderId="105" xfId="0" applyNumberFormat="1" applyFont="1" applyFill="1" applyBorder="1" applyAlignment="1">
      <alignment horizontal="center" vertical="center" wrapText="1"/>
    </xf>
    <xf numFmtId="0" fontId="13" fillId="0" borderId="5" xfId="0" applyFont="1" applyBorder="1" applyAlignment="1">
      <alignment horizontal="center" vertical="center" shrinkToFit="1"/>
    </xf>
    <xf numFmtId="0" fontId="13" fillId="0" borderId="6" xfId="0" applyFont="1" applyBorder="1" applyAlignment="1">
      <alignment horizontal="center" vertical="center" shrinkToFit="1"/>
    </xf>
    <xf numFmtId="0" fontId="13" fillId="0" borderId="141" xfId="0" applyFont="1" applyBorder="1" applyAlignment="1">
      <alignment horizontal="center" vertical="center" shrinkToFit="1"/>
    </xf>
    <xf numFmtId="49" fontId="8" fillId="15" borderId="36" xfId="0" applyNumberFormat="1" applyFont="1" applyFill="1" applyBorder="1" applyAlignment="1" applyProtection="1">
      <alignment horizontal="center" vertical="center"/>
      <protection locked="0"/>
    </xf>
    <xf numFmtId="49" fontId="8" fillId="15" borderId="6" xfId="0" applyNumberFormat="1" applyFont="1" applyFill="1" applyBorder="1" applyAlignment="1" applyProtection="1">
      <alignment horizontal="center" vertical="center"/>
      <protection locked="0"/>
    </xf>
    <xf numFmtId="0" fontId="8" fillId="16" borderId="6" xfId="0" applyFont="1" applyFill="1" applyBorder="1" applyAlignment="1">
      <alignment horizontal="center" vertical="center"/>
    </xf>
    <xf numFmtId="0" fontId="8" fillId="9" borderId="6" xfId="0" applyFont="1" applyFill="1" applyBorder="1" applyAlignment="1">
      <alignment horizontal="center" vertical="center"/>
    </xf>
    <xf numFmtId="49" fontId="16" fillId="16" borderId="75" xfId="0" applyNumberFormat="1" applyFont="1" applyFill="1" applyBorder="1" applyAlignment="1">
      <alignment horizontal="center" vertical="center"/>
    </xf>
    <xf numFmtId="49" fontId="16" fillId="9" borderId="68" xfId="0" applyNumberFormat="1" applyFont="1" applyFill="1" applyBorder="1" applyAlignment="1">
      <alignment horizontal="center" vertical="center"/>
    </xf>
    <xf numFmtId="49" fontId="16" fillId="9" borderId="105" xfId="0" applyNumberFormat="1" applyFont="1" applyFill="1" applyBorder="1" applyAlignment="1">
      <alignment horizontal="center" vertical="center"/>
    </xf>
    <xf numFmtId="1" fontId="16" fillId="16" borderId="68" xfId="0" applyNumberFormat="1" applyFont="1" applyFill="1" applyBorder="1" applyAlignment="1">
      <alignment horizontal="center" vertical="center" wrapText="1"/>
    </xf>
    <xf numFmtId="1" fontId="16" fillId="9" borderId="69" xfId="0" applyNumberFormat="1" applyFont="1" applyFill="1" applyBorder="1" applyAlignment="1">
      <alignment horizontal="center" vertical="center" wrapText="1"/>
    </xf>
    <xf numFmtId="3" fontId="16" fillId="16" borderId="91" xfId="17" applyNumberFormat="1" applyFont="1" applyFill="1" applyBorder="1" applyAlignment="1" applyProtection="1">
      <alignment horizontal="center" vertical="center"/>
      <protection locked="0"/>
    </xf>
    <xf numFmtId="3" fontId="16" fillId="9" borderId="49" xfId="17" applyNumberFormat="1" applyFont="1" applyFill="1" applyBorder="1" applyAlignment="1" applyProtection="1">
      <alignment horizontal="center" vertical="center"/>
      <protection locked="0"/>
    </xf>
    <xf numFmtId="0" fontId="8" fillId="15" borderId="6" xfId="0" applyFont="1" applyFill="1" applyBorder="1" applyAlignment="1">
      <alignment horizontal="left" vertical="center"/>
    </xf>
    <xf numFmtId="0" fontId="8" fillId="15" borderId="7" xfId="0" applyFont="1" applyFill="1" applyBorder="1" applyAlignment="1">
      <alignment horizontal="left" vertical="center"/>
    </xf>
    <xf numFmtId="38" fontId="8" fillId="15" borderId="51" xfId="3" applyFont="1" applyFill="1" applyBorder="1" applyAlignment="1" applyProtection="1">
      <alignment horizontal="center" vertical="center" wrapText="1"/>
    </xf>
    <xf numFmtId="38" fontId="8" fillId="15" borderId="46" xfId="3" applyFont="1" applyFill="1" applyBorder="1" applyAlignment="1" applyProtection="1">
      <alignment horizontal="center" vertical="center" wrapText="1"/>
    </xf>
    <xf numFmtId="12" fontId="8" fillId="0" borderId="0" xfId="0" applyNumberFormat="1" applyFont="1" applyAlignment="1" applyProtection="1">
      <alignment horizontal="center" vertical="center"/>
      <protection locked="0"/>
    </xf>
    <xf numFmtId="12" fontId="8" fillId="0" borderId="102" xfId="0" applyNumberFormat="1" applyFont="1" applyBorder="1" applyAlignment="1" applyProtection="1">
      <alignment horizontal="center" vertical="center"/>
      <protection locked="0"/>
    </xf>
    <xf numFmtId="49" fontId="19" fillId="0" borderId="87" xfId="0" applyNumberFormat="1" applyFont="1" applyBorder="1" applyAlignment="1" applyProtection="1">
      <alignment horizontal="center" vertical="center"/>
      <protection locked="0"/>
    </xf>
    <xf numFmtId="49" fontId="19" fillId="0" borderId="0" xfId="0" applyNumberFormat="1" applyFont="1" applyAlignment="1" applyProtection="1">
      <alignment horizontal="center" vertical="center"/>
      <protection locked="0"/>
    </xf>
    <xf numFmtId="38" fontId="8" fillId="15" borderId="0" xfId="3" applyFont="1" applyFill="1" applyBorder="1" applyAlignment="1" applyProtection="1">
      <alignment horizontal="center" vertical="center"/>
      <protection locked="0"/>
    </xf>
    <xf numFmtId="1" fontId="16" fillId="16" borderId="9" xfId="0" applyNumberFormat="1" applyFont="1" applyFill="1" applyBorder="1" applyAlignment="1">
      <alignment horizontal="center" vertical="center" wrapText="1"/>
    </xf>
    <xf numFmtId="1" fontId="16" fillId="9" borderId="115" xfId="0" applyNumberFormat="1" applyFont="1" applyFill="1" applyBorder="1" applyAlignment="1">
      <alignment horizontal="center" vertical="center" wrapText="1"/>
    </xf>
    <xf numFmtId="2" fontId="16" fillId="0" borderId="194" xfId="0" applyNumberFormat="1" applyFont="1" applyBorder="1" applyAlignment="1">
      <alignment horizontal="center" vertical="center"/>
    </xf>
    <xf numFmtId="1" fontId="16" fillId="16" borderId="113" xfId="0" applyNumberFormat="1" applyFont="1" applyFill="1" applyBorder="1" applyAlignment="1">
      <alignment horizontal="center" vertical="center" wrapText="1"/>
    </xf>
    <xf numFmtId="1" fontId="16" fillId="9" borderId="110" xfId="0" applyNumberFormat="1" applyFont="1" applyFill="1" applyBorder="1" applyAlignment="1">
      <alignment horizontal="center" vertical="center" wrapText="1"/>
    </xf>
    <xf numFmtId="1" fontId="7" fillId="0" borderId="193" xfId="0" applyNumberFormat="1" applyFont="1" applyBorder="1" applyAlignment="1">
      <alignment horizontal="center" vertical="center" wrapText="1"/>
    </xf>
    <xf numFmtId="1" fontId="7" fillId="0" borderId="196" xfId="0" applyNumberFormat="1" applyFont="1" applyBorder="1" applyAlignment="1">
      <alignment horizontal="center" vertical="center" wrapText="1"/>
    </xf>
    <xf numFmtId="0" fontId="7" fillId="23" borderId="5" xfId="0" applyFont="1" applyFill="1" applyBorder="1" applyAlignment="1">
      <alignment horizontal="center" vertical="center" wrapText="1"/>
    </xf>
    <xf numFmtId="0" fontId="7" fillId="23" borderId="6" xfId="0" applyFont="1" applyFill="1" applyBorder="1" applyAlignment="1">
      <alignment horizontal="center" vertical="center" wrapText="1"/>
    </xf>
    <xf numFmtId="0" fontId="7" fillId="23" borderId="141" xfId="0" applyFont="1" applyFill="1" applyBorder="1" applyAlignment="1">
      <alignment horizontal="center" vertical="center" wrapText="1"/>
    </xf>
    <xf numFmtId="0" fontId="20" fillId="0" borderId="5" xfId="0" applyFont="1" applyBorder="1" applyAlignment="1">
      <alignment horizontal="center" vertical="center" wrapText="1"/>
    </xf>
    <xf numFmtId="0" fontId="20" fillId="0" borderId="6" xfId="0" applyFont="1" applyBorder="1" applyAlignment="1">
      <alignment horizontal="center" vertical="center" wrapText="1"/>
    </xf>
    <xf numFmtId="177" fontId="16" fillId="15" borderId="36" xfId="0" applyNumberFormat="1" applyFont="1" applyFill="1" applyBorder="1" applyAlignment="1">
      <alignment horizontal="center" vertical="center"/>
    </xf>
    <xf numFmtId="177" fontId="16" fillId="15" borderId="6" xfId="0" applyNumberFormat="1" applyFont="1" applyFill="1" applyBorder="1" applyAlignment="1">
      <alignment horizontal="center" vertical="center"/>
    </xf>
    <xf numFmtId="177" fontId="16" fillId="15" borderId="7" xfId="0" applyNumberFormat="1" applyFont="1" applyFill="1" applyBorder="1" applyAlignment="1">
      <alignment horizontal="center" vertical="center"/>
    </xf>
    <xf numFmtId="3" fontId="16" fillId="0" borderId="36" xfId="0" applyNumberFormat="1" applyFont="1" applyBorder="1" applyAlignment="1">
      <alignment horizontal="center" vertical="center"/>
    </xf>
    <xf numFmtId="3" fontId="16" fillId="0" borderId="6" xfId="0" applyNumberFormat="1" applyFont="1" applyBorder="1" applyAlignment="1">
      <alignment horizontal="center" vertical="center"/>
    </xf>
    <xf numFmtId="3" fontId="16" fillId="0" borderId="7" xfId="0" applyNumberFormat="1" applyFont="1" applyBorder="1" applyAlignment="1">
      <alignment horizontal="center" vertical="center"/>
    </xf>
    <xf numFmtId="177" fontId="16" fillId="0" borderId="36" xfId="0" applyNumberFormat="1" applyFont="1" applyBorder="1" applyAlignment="1">
      <alignment horizontal="center" vertical="center" wrapText="1"/>
    </xf>
    <xf numFmtId="177" fontId="16" fillId="0" borderId="6" xfId="0" applyNumberFormat="1" applyFont="1" applyBorder="1" applyAlignment="1">
      <alignment horizontal="center" vertical="center" wrapText="1"/>
    </xf>
    <xf numFmtId="177" fontId="16" fillId="0" borderId="7" xfId="0" applyNumberFormat="1" applyFont="1" applyBorder="1" applyAlignment="1">
      <alignment horizontal="center" vertical="center" wrapText="1"/>
    </xf>
    <xf numFmtId="0" fontId="7" fillId="21" borderId="6" xfId="0" applyFont="1" applyFill="1" applyBorder="1" applyAlignment="1">
      <alignment horizontal="center" vertical="center" wrapText="1"/>
    </xf>
    <xf numFmtId="0" fontId="7" fillId="21" borderId="141" xfId="0" applyFont="1" applyFill="1" applyBorder="1" applyAlignment="1">
      <alignment horizontal="center" vertical="center" wrapText="1"/>
    </xf>
    <xf numFmtId="0" fontId="7" fillId="22" borderId="36" xfId="0" applyFont="1" applyFill="1" applyBorder="1" applyAlignment="1">
      <alignment horizontal="center" vertical="center"/>
    </xf>
    <xf numFmtId="0" fontId="7" fillId="22" borderId="6" xfId="0" applyFont="1" applyFill="1" applyBorder="1" applyAlignment="1">
      <alignment horizontal="center" vertical="center"/>
    </xf>
    <xf numFmtId="0" fontId="7" fillId="22" borderId="141" xfId="0" applyFont="1" applyFill="1" applyBorder="1" applyAlignment="1">
      <alignment horizontal="center" vertical="center"/>
    </xf>
    <xf numFmtId="0" fontId="7" fillId="0" borderId="36" xfId="0" applyFont="1" applyBorder="1" applyAlignment="1" applyProtection="1">
      <alignment horizontal="center" vertical="center" wrapText="1"/>
      <protection locked="0"/>
    </xf>
    <xf numFmtId="0" fontId="7" fillId="0" borderId="6" xfId="0" applyFont="1"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locked="0"/>
    </xf>
    <xf numFmtId="0" fontId="7" fillId="0" borderId="141" xfId="0" applyFont="1" applyBorder="1" applyAlignment="1" applyProtection="1">
      <alignment horizontal="center" vertical="center" wrapText="1"/>
      <protection locked="0"/>
    </xf>
    <xf numFmtId="2" fontId="16" fillId="16" borderId="68" xfId="0" applyNumberFormat="1" applyFont="1" applyFill="1" applyBorder="1" applyAlignment="1">
      <alignment horizontal="center" vertical="center"/>
    </xf>
    <xf numFmtId="2" fontId="16" fillId="9" borderId="68" xfId="0" applyNumberFormat="1" applyFont="1" applyFill="1" applyBorder="1" applyAlignment="1">
      <alignment horizontal="center" vertical="center"/>
    </xf>
    <xf numFmtId="2" fontId="16" fillId="9" borderId="105" xfId="0" applyNumberFormat="1" applyFont="1" applyFill="1" applyBorder="1" applyAlignment="1">
      <alignment horizontal="center" vertical="center"/>
    </xf>
    <xf numFmtId="0" fontId="8" fillId="0" borderId="5" xfId="0" applyFont="1" applyBorder="1" applyAlignment="1">
      <alignment horizontal="center" vertical="center" shrinkToFit="1"/>
    </xf>
    <xf numFmtId="0" fontId="8" fillId="0" borderId="6" xfId="0" applyFont="1" applyBorder="1" applyAlignment="1">
      <alignment horizontal="center" vertical="center" shrinkToFit="1"/>
    </xf>
    <xf numFmtId="0" fontId="8" fillId="0" borderId="141" xfId="0" applyFont="1" applyBorder="1" applyAlignment="1">
      <alignment horizontal="center" vertical="center" shrinkToFit="1"/>
    </xf>
    <xf numFmtId="0" fontId="16" fillId="16" borderId="36" xfId="0" applyFont="1" applyFill="1" applyBorder="1" applyAlignment="1">
      <alignment horizontal="center" vertical="center" wrapText="1"/>
    </xf>
    <xf numFmtId="0" fontId="16" fillId="9" borderId="6" xfId="0" applyFont="1" applyFill="1" applyBorder="1" applyAlignment="1">
      <alignment horizontal="center" vertical="center" wrapText="1"/>
    </xf>
    <xf numFmtId="1" fontId="7" fillId="0" borderId="193" xfId="0" applyNumberFormat="1" applyFont="1" applyBorder="1" applyAlignment="1">
      <alignment horizontal="center" vertical="center"/>
    </xf>
    <xf numFmtId="1" fontId="7" fillId="0" borderId="195" xfId="0" applyNumberFormat="1" applyFont="1" applyBorder="1" applyAlignment="1">
      <alignment horizontal="center" vertical="center"/>
    </xf>
    <xf numFmtId="0" fontId="16" fillId="0" borderId="91" xfId="0" applyFont="1" applyBorder="1" applyAlignment="1">
      <alignment horizontal="center" vertical="center" wrapText="1"/>
    </xf>
    <xf numFmtId="0" fontId="16" fillId="0" borderId="50" xfId="0" applyFont="1" applyBorder="1" applyAlignment="1">
      <alignment horizontal="center" vertical="center" wrapText="1"/>
    </xf>
    <xf numFmtId="0" fontId="16" fillId="0" borderId="102" xfId="0" applyFont="1" applyBorder="1" applyAlignment="1">
      <alignment horizontal="center" vertical="center" wrapText="1"/>
    </xf>
    <xf numFmtId="0" fontId="16" fillId="0" borderId="116" xfId="0" applyFont="1" applyBorder="1" applyAlignment="1">
      <alignment horizontal="center" vertical="center" wrapText="1"/>
    </xf>
    <xf numFmtId="0" fontId="16" fillId="0" borderId="74" xfId="0" applyFont="1" applyBorder="1" applyAlignment="1">
      <alignment horizontal="center" vertical="center" wrapText="1"/>
    </xf>
    <xf numFmtId="0" fontId="16" fillId="15" borderId="55" xfId="0" applyFont="1" applyFill="1" applyBorder="1" applyAlignment="1">
      <alignment horizontal="center" vertical="center" wrapText="1"/>
    </xf>
    <xf numFmtId="0" fontId="16" fillId="15" borderId="86" xfId="0" applyFont="1" applyFill="1" applyBorder="1" applyAlignment="1">
      <alignment horizontal="center" vertical="center" wrapText="1"/>
    </xf>
    <xf numFmtId="0" fontId="16" fillId="15" borderId="0" xfId="0" applyFont="1" applyFill="1" applyAlignment="1">
      <alignment horizontal="center" vertical="center" wrapText="1"/>
    </xf>
    <xf numFmtId="0" fontId="16" fillId="15" borderId="71" xfId="0" applyFont="1" applyFill="1" applyBorder="1" applyAlignment="1">
      <alignment horizontal="center" vertical="center" wrapText="1"/>
    </xf>
    <xf numFmtId="1" fontId="16" fillId="16" borderId="44" xfId="0" applyNumberFormat="1" applyFont="1" applyFill="1" applyBorder="1" applyAlignment="1">
      <alignment horizontal="center" vertical="center"/>
    </xf>
    <xf numFmtId="1" fontId="16" fillId="9" borderId="45" xfId="0" applyNumberFormat="1" applyFont="1" applyFill="1" applyBorder="1" applyAlignment="1">
      <alignment horizontal="center" vertical="center"/>
    </xf>
    <xf numFmtId="1" fontId="16" fillId="16" borderId="44" xfId="0" applyNumberFormat="1" applyFont="1" applyFill="1" applyBorder="1" applyAlignment="1">
      <alignment horizontal="center" vertical="center" wrapText="1"/>
    </xf>
    <xf numFmtId="1" fontId="16" fillId="9" borderId="45" xfId="0" applyNumberFormat="1" applyFont="1" applyFill="1" applyBorder="1" applyAlignment="1">
      <alignment horizontal="center" vertical="center" wrapText="1"/>
    </xf>
    <xf numFmtId="0" fontId="7" fillId="0" borderId="93" xfId="0" applyFont="1" applyBorder="1" applyAlignment="1">
      <alignment horizontal="center" vertical="center" textRotation="255" wrapText="1"/>
    </xf>
    <xf numFmtId="0" fontId="7" fillId="0" borderId="92" xfId="0" applyFont="1" applyBorder="1" applyAlignment="1">
      <alignment horizontal="center" vertical="center" textRotation="255" wrapText="1"/>
    </xf>
    <xf numFmtId="0" fontId="7" fillId="0" borderId="70" xfId="0" applyFont="1" applyBorder="1" applyAlignment="1">
      <alignment horizontal="center" vertical="center" textRotation="255" wrapText="1"/>
    </xf>
    <xf numFmtId="0" fontId="7" fillId="0" borderId="84" xfId="0" applyFont="1" applyBorder="1" applyAlignment="1">
      <alignment horizontal="center" vertical="center" textRotation="255" wrapText="1"/>
    </xf>
    <xf numFmtId="0" fontId="7" fillId="0" borderId="73" xfId="0" applyFont="1" applyBorder="1" applyAlignment="1">
      <alignment horizontal="center" vertical="center" textRotation="255" wrapText="1"/>
    </xf>
    <xf numFmtId="0" fontId="7" fillId="0" borderId="90" xfId="0" applyFont="1" applyBorder="1" applyAlignment="1">
      <alignment horizontal="center" vertical="center" textRotation="255" wrapText="1"/>
    </xf>
    <xf numFmtId="0" fontId="8" fillId="15" borderId="93" xfId="0" applyFont="1" applyFill="1" applyBorder="1" applyAlignment="1">
      <alignment horizontal="center" vertical="center" textRotation="255"/>
    </xf>
    <xf numFmtId="0" fontId="8" fillId="15" borderId="92" xfId="0" applyFont="1" applyFill="1" applyBorder="1" applyAlignment="1">
      <alignment horizontal="center" vertical="center" textRotation="255"/>
    </xf>
    <xf numFmtId="0" fontId="8" fillId="15" borderId="70" xfId="0" applyFont="1" applyFill="1" applyBorder="1" applyAlignment="1">
      <alignment horizontal="center" vertical="center" textRotation="255"/>
    </xf>
    <xf numFmtId="0" fontId="8" fillId="15" borderId="84" xfId="0" applyFont="1" applyFill="1" applyBorder="1" applyAlignment="1">
      <alignment horizontal="center" vertical="center" textRotation="255"/>
    </xf>
    <xf numFmtId="0" fontId="8" fillId="15" borderId="73" xfId="0" applyFont="1" applyFill="1" applyBorder="1" applyAlignment="1">
      <alignment horizontal="center" vertical="center" textRotation="255"/>
    </xf>
    <xf numFmtId="0" fontId="8" fillId="15" borderId="90" xfId="0" applyFont="1" applyFill="1" applyBorder="1" applyAlignment="1">
      <alignment horizontal="center" vertical="center" textRotation="255"/>
    </xf>
    <xf numFmtId="49" fontId="8" fillId="0" borderId="73" xfId="0" applyNumberFormat="1" applyFont="1" applyBorder="1" applyAlignment="1">
      <alignment horizontal="center" vertical="center"/>
    </xf>
    <xf numFmtId="49" fontId="8" fillId="0" borderId="71" xfId="0" applyNumberFormat="1" applyFont="1" applyBorder="1" applyAlignment="1">
      <alignment horizontal="center" vertical="center"/>
    </xf>
    <xf numFmtId="49" fontId="8" fillId="0" borderId="74" xfId="0" applyNumberFormat="1" applyFont="1" applyBorder="1" applyAlignment="1">
      <alignment horizontal="center" vertical="center"/>
    </xf>
    <xf numFmtId="0" fontId="8" fillId="0" borderId="93" xfId="0" applyFont="1" applyBorder="1" applyAlignment="1">
      <alignment horizontal="center" vertical="center" wrapText="1"/>
    </xf>
    <xf numFmtId="0" fontId="8" fillId="0" borderId="49" xfId="0" applyFont="1" applyBorder="1" applyAlignment="1">
      <alignment horizontal="center"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49" fontId="16" fillId="16" borderId="97" xfId="0" applyNumberFormat="1" applyFont="1" applyFill="1" applyBorder="1" applyAlignment="1">
      <alignment horizontal="center" vertical="center"/>
    </xf>
    <xf numFmtId="49" fontId="16" fillId="9" borderId="113" xfId="0" applyNumberFormat="1" applyFont="1" applyFill="1" applyBorder="1" applyAlignment="1">
      <alignment horizontal="center" vertical="center"/>
    </xf>
    <xf numFmtId="49" fontId="16" fillId="9" borderId="115" xfId="0" applyNumberFormat="1" applyFont="1" applyFill="1" applyBorder="1" applyAlignment="1">
      <alignment horizontal="center" vertical="center"/>
    </xf>
    <xf numFmtId="2" fontId="16" fillId="16" borderId="113" xfId="0" applyNumberFormat="1" applyFont="1" applyFill="1" applyBorder="1" applyAlignment="1">
      <alignment horizontal="center" vertical="center"/>
    </xf>
    <xf numFmtId="2" fontId="16" fillId="9" borderId="113" xfId="0" applyNumberFormat="1" applyFont="1" applyFill="1" applyBorder="1" applyAlignment="1">
      <alignment horizontal="center" vertical="center"/>
    </xf>
    <xf numFmtId="2" fontId="16" fillId="9" borderId="115" xfId="0" applyNumberFormat="1" applyFont="1" applyFill="1" applyBorder="1" applyAlignment="1">
      <alignment horizontal="center" vertical="center"/>
    </xf>
    <xf numFmtId="1" fontId="16" fillId="16" borderId="9" xfId="0" applyNumberFormat="1" applyFont="1" applyFill="1" applyBorder="1" applyAlignment="1">
      <alignment horizontal="center" vertical="center"/>
    </xf>
    <xf numFmtId="1" fontId="16" fillId="9" borderId="115" xfId="0" applyNumberFormat="1" applyFont="1" applyFill="1" applyBorder="1" applyAlignment="1">
      <alignment horizontal="center" vertical="center"/>
    </xf>
    <xf numFmtId="0" fontId="7" fillId="16" borderId="75" xfId="0" applyFont="1" applyFill="1" applyBorder="1" applyAlignment="1" applyProtection="1">
      <alignment horizontal="left" vertical="center" shrinkToFit="1"/>
      <protection locked="0"/>
    </xf>
    <xf numFmtId="0" fontId="7" fillId="9" borderId="68" xfId="0" applyFont="1" applyFill="1" applyBorder="1" applyAlignment="1" applyProtection="1">
      <alignment horizontal="left" vertical="center" shrinkToFit="1"/>
      <protection locked="0"/>
    </xf>
    <xf numFmtId="0" fontId="7" fillId="9" borderId="105" xfId="0" applyFont="1" applyFill="1" applyBorder="1" applyAlignment="1" applyProtection="1">
      <alignment horizontal="left" vertical="center" shrinkToFit="1"/>
      <protection locked="0"/>
    </xf>
    <xf numFmtId="0" fontId="7" fillId="15" borderId="55" xfId="0" applyFont="1" applyFill="1" applyBorder="1" applyAlignment="1" applyProtection="1">
      <alignment horizontal="center" vertical="center" shrinkToFit="1"/>
      <protection locked="0"/>
    </xf>
    <xf numFmtId="0" fontId="7" fillId="15" borderId="86" xfId="0" applyFont="1" applyFill="1" applyBorder="1" applyAlignment="1" applyProtection="1">
      <alignment horizontal="center" vertical="center" shrinkToFit="1"/>
      <protection locked="0"/>
    </xf>
    <xf numFmtId="0" fontId="7" fillId="15" borderId="60" xfId="0" applyFont="1" applyFill="1" applyBorder="1" applyAlignment="1" applyProtection="1">
      <alignment horizontal="center" vertical="center" shrinkToFit="1"/>
      <protection locked="0"/>
    </xf>
    <xf numFmtId="0" fontId="7" fillId="15" borderId="116" xfId="0" applyFont="1" applyFill="1" applyBorder="1" applyAlignment="1" applyProtection="1">
      <alignment horizontal="center" vertical="center" shrinkToFit="1"/>
      <protection locked="0"/>
    </xf>
    <xf numFmtId="0" fontId="7" fillId="15" borderId="71" xfId="0" applyFont="1" applyFill="1" applyBorder="1" applyAlignment="1" applyProtection="1">
      <alignment horizontal="center" vertical="center" shrinkToFit="1"/>
      <protection locked="0"/>
    </xf>
    <xf numFmtId="0" fontId="7" fillId="15" borderId="74" xfId="0" applyFont="1" applyFill="1" applyBorder="1" applyAlignment="1" applyProtection="1">
      <alignment horizontal="center" vertical="center" shrinkToFit="1"/>
      <protection locked="0"/>
    </xf>
    <xf numFmtId="0" fontId="7" fillId="16" borderId="9" xfId="0" applyFont="1" applyFill="1" applyBorder="1" applyAlignment="1" applyProtection="1">
      <alignment horizontal="left" vertical="center" shrinkToFit="1"/>
      <protection locked="0"/>
    </xf>
    <xf numFmtId="0" fontId="7" fillId="9" borderId="113" xfId="0" applyFont="1" applyFill="1" applyBorder="1" applyAlignment="1" applyProtection="1">
      <alignment horizontal="left" vertical="center" shrinkToFit="1"/>
      <protection locked="0"/>
    </xf>
    <xf numFmtId="0" fontId="7" fillId="9" borderId="110" xfId="0" applyFont="1" applyFill="1" applyBorder="1" applyAlignment="1" applyProtection="1">
      <alignment horizontal="left" vertical="center" shrinkToFit="1"/>
      <protection locked="0"/>
    </xf>
    <xf numFmtId="0" fontId="16" fillId="15" borderId="49" xfId="0" applyFont="1" applyFill="1" applyBorder="1" applyAlignment="1">
      <alignment horizontal="center" vertical="center" wrapText="1"/>
    </xf>
    <xf numFmtId="0" fontId="16" fillId="15" borderId="92" xfId="0" applyFont="1" applyFill="1" applyBorder="1" applyAlignment="1">
      <alignment horizontal="center" vertical="center" wrapText="1"/>
    </xf>
    <xf numFmtId="0" fontId="16" fillId="15" borderId="90" xfId="0" applyFont="1" applyFill="1" applyBorder="1" applyAlignment="1">
      <alignment horizontal="center" vertical="center" wrapText="1"/>
    </xf>
    <xf numFmtId="0" fontId="8" fillId="15" borderId="93" xfId="0" applyFont="1" applyFill="1" applyBorder="1" applyAlignment="1">
      <alignment horizontal="center" vertical="center"/>
    </xf>
    <xf numFmtId="0" fontId="8" fillId="15" borderId="49" xfId="0" applyFont="1" applyFill="1" applyBorder="1" applyAlignment="1">
      <alignment horizontal="center" vertical="center"/>
    </xf>
    <xf numFmtId="0" fontId="8" fillId="15" borderId="50" xfId="0" applyFont="1" applyFill="1" applyBorder="1" applyAlignment="1">
      <alignment horizontal="center" vertical="center"/>
    </xf>
    <xf numFmtId="0" fontId="8" fillId="15" borderId="70" xfId="0" applyFont="1" applyFill="1" applyBorder="1" applyAlignment="1">
      <alignment horizontal="center" vertical="center"/>
    </xf>
    <xf numFmtId="0" fontId="8" fillId="15" borderId="0" xfId="0" applyFont="1" applyFill="1" applyAlignment="1">
      <alignment horizontal="center" vertical="center"/>
    </xf>
    <xf numFmtId="0" fontId="8" fillId="15" borderId="102" xfId="0" applyFont="1" applyFill="1" applyBorder="1" applyAlignment="1">
      <alignment horizontal="center" vertical="center"/>
    </xf>
    <xf numFmtId="0" fontId="8" fillId="15" borderId="73" xfId="0" applyFont="1" applyFill="1" applyBorder="1" applyAlignment="1">
      <alignment horizontal="center" vertical="center"/>
    </xf>
    <xf numFmtId="0" fontId="8" fillId="15" borderId="71" xfId="0" applyFont="1" applyFill="1" applyBorder="1" applyAlignment="1">
      <alignment horizontal="center" vertical="center"/>
    </xf>
    <xf numFmtId="0" fontId="8" fillId="15" borderId="74" xfId="0" applyFont="1" applyFill="1" applyBorder="1" applyAlignment="1">
      <alignment horizontal="center" vertical="center"/>
    </xf>
    <xf numFmtId="0" fontId="16" fillId="0" borderId="49"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84" xfId="0" applyFont="1" applyBorder="1" applyAlignment="1">
      <alignment horizontal="center" vertical="center" wrapText="1"/>
    </xf>
    <xf numFmtId="0" fontId="16" fillId="0" borderId="71" xfId="0" applyFont="1" applyBorder="1" applyAlignment="1">
      <alignment horizontal="center" vertical="center" wrapText="1"/>
    </xf>
    <xf numFmtId="0" fontId="16" fillId="0" borderId="90" xfId="0" applyFont="1" applyBorder="1" applyAlignment="1">
      <alignment horizontal="center" vertical="center" wrapText="1"/>
    </xf>
    <xf numFmtId="1" fontId="16" fillId="16" borderId="46" xfId="0" applyNumberFormat="1" applyFont="1" applyFill="1" applyBorder="1" applyAlignment="1">
      <alignment horizontal="center" vertical="center" wrapText="1"/>
    </xf>
    <xf numFmtId="1" fontId="16" fillId="9" borderId="52" xfId="0" applyNumberFormat="1" applyFont="1" applyFill="1" applyBorder="1" applyAlignment="1">
      <alignment horizontal="center" vertical="center" wrapText="1"/>
    </xf>
    <xf numFmtId="49" fontId="16" fillId="16" borderId="93" xfId="0" applyNumberFormat="1" applyFont="1" applyFill="1" applyBorder="1" applyAlignment="1">
      <alignment horizontal="center" vertical="center"/>
    </xf>
    <xf numFmtId="49" fontId="16" fillId="9" borderId="49" xfId="0" applyNumberFormat="1" applyFont="1" applyFill="1" applyBorder="1" applyAlignment="1">
      <alignment horizontal="center" vertical="center"/>
    </xf>
    <xf numFmtId="49" fontId="16" fillId="9" borderId="50" xfId="0" applyNumberFormat="1" applyFont="1" applyFill="1" applyBorder="1" applyAlignment="1">
      <alignment horizontal="center" vertical="center"/>
    </xf>
    <xf numFmtId="2" fontId="16" fillId="16" borderId="49" xfId="0" applyNumberFormat="1" applyFont="1" applyFill="1" applyBorder="1" applyAlignment="1">
      <alignment horizontal="center" vertical="center"/>
    </xf>
    <xf numFmtId="2" fontId="16" fillId="9" borderId="49" xfId="0" applyNumberFormat="1" applyFont="1" applyFill="1" applyBorder="1" applyAlignment="1">
      <alignment horizontal="center" vertical="center"/>
    </xf>
    <xf numFmtId="2" fontId="16" fillId="9" borderId="50" xfId="0" applyNumberFormat="1" applyFont="1" applyFill="1" applyBorder="1" applyAlignment="1">
      <alignment horizontal="center" vertical="center"/>
    </xf>
    <xf numFmtId="0" fontId="16" fillId="0" borderId="166" xfId="0" applyFont="1" applyBorder="1" applyAlignment="1">
      <alignment horizontal="center" vertical="center" wrapText="1"/>
    </xf>
    <xf numFmtId="0" fontId="16" fillId="0" borderId="162" xfId="0" applyFont="1" applyBorder="1" applyAlignment="1">
      <alignment horizontal="center" vertical="center" wrapText="1"/>
    </xf>
    <xf numFmtId="0" fontId="16" fillId="0" borderId="164" xfId="0" applyFont="1" applyBorder="1" applyAlignment="1">
      <alignment horizontal="center" vertical="center" wrapText="1"/>
    </xf>
    <xf numFmtId="49" fontId="8" fillId="0" borderId="0" xfId="0" applyNumberFormat="1" applyFont="1" applyAlignment="1" applyProtection="1">
      <alignment horizontal="center" vertical="center"/>
      <protection locked="0"/>
    </xf>
    <xf numFmtId="0" fontId="7" fillId="16" borderId="68" xfId="0" applyFont="1" applyFill="1" applyBorder="1" applyAlignment="1" applyProtection="1">
      <alignment horizontal="center" vertical="center"/>
      <protection locked="0"/>
    </xf>
    <xf numFmtId="0" fontId="7" fillId="9" borderId="68" xfId="0" applyFont="1" applyFill="1" applyBorder="1" applyAlignment="1" applyProtection="1">
      <alignment horizontal="center" vertical="center"/>
      <protection locked="0"/>
    </xf>
    <xf numFmtId="0" fontId="7" fillId="0" borderId="68" xfId="0" applyFont="1" applyBorder="1" applyAlignment="1" applyProtection="1">
      <alignment horizontal="center" vertical="center"/>
      <protection locked="0"/>
    </xf>
    <xf numFmtId="0" fontId="8" fillId="0" borderId="106" xfId="0" applyFont="1" applyBorder="1" applyAlignment="1">
      <alignment horizontal="center" vertical="center"/>
    </xf>
    <xf numFmtId="0" fontId="8" fillId="0" borderId="105" xfId="0" applyFont="1" applyBorder="1" applyAlignment="1">
      <alignment horizontal="center" vertical="center"/>
    </xf>
    <xf numFmtId="0" fontId="8" fillId="0" borderId="68" xfId="0" applyFont="1" applyBorder="1" applyAlignment="1">
      <alignment horizontal="center" vertical="center"/>
    </xf>
    <xf numFmtId="0" fontId="7" fillId="16" borderId="46" xfId="0" applyFont="1" applyFill="1" applyBorder="1" applyAlignment="1" applyProtection="1">
      <alignment horizontal="center" vertical="center"/>
      <protection locked="0"/>
    </xf>
    <xf numFmtId="0" fontId="7" fillId="9" borderId="46" xfId="0" applyFont="1" applyFill="1" applyBorder="1" applyAlignment="1" applyProtection="1">
      <alignment horizontal="center" vertical="center"/>
      <protection locked="0"/>
    </xf>
    <xf numFmtId="49" fontId="8" fillId="0" borderId="55" xfId="0" applyNumberFormat="1" applyFont="1" applyBorder="1" applyAlignment="1" applyProtection="1">
      <alignment horizontal="center" vertical="center"/>
      <protection locked="0"/>
    </xf>
    <xf numFmtId="49" fontId="8" fillId="0" borderId="86" xfId="0" applyNumberFormat="1" applyFont="1" applyBorder="1" applyAlignment="1" applyProtection="1">
      <alignment horizontal="center" vertical="center"/>
      <protection locked="0"/>
    </xf>
    <xf numFmtId="38" fontId="7" fillId="15" borderId="97" xfId="3" applyFont="1" applyFill="1" applyBorder="1" applyAlignment="1" applyProtection="1">
      <alignment horizontal="center" vertical="center" shrinkToFit="1"/>
    </xf>
    <xf numFmtId="38" fontId="7" fillId="15" borderId="113" xfId="3" applyFont="1" applyFill="1" applyBorder="1" applyAlignment="1" applyProtection="1">
      <alignment horizontal="center" vertical="center" shrinkToFit="1"/>
    </xf>
    <xf numFmtId="38" fontId="7" fillId="15" borderId="115" xfId="3" applyFont="1" applyFill="1" applyBorder="1" applyAlignment="1" applyProtection="1">
      <alignment horizontal="center" vertical="center" shrinkToFit="1"/>
    </xf>
    <xf numFmtId="38" fontId="8" fillId="15" borderId="86" xfId="3" applyFont="1" applyFill="1" applyBorder="1" applyAlignment="1" applyProtection="1">
      <alignment horizontal="center" vertical="center"/>
      <protection locked="0"/>
    </xf>
    <xf numFmtId="38" fontId="8" fillId="16" borderId="0" xfId="3" applyFont="1" applyFill="1" applyBorder="1" applyAlignment="1" applyProtection="1">
      <alignment horizontal="center" vertical="center"/>
      <protection locked="0"/>
    </xf>
    <xf numFmtId="38" fontId="8" fillId="9" borderId="0" xfId="3" applyFont="1" applyFill="1" applyBorder="1" applyAlignment="1" applyProtection="1">
      <alignment horizontal="center" vertical="center"/>
      <protection locked="0"/>
    </xf>
    <xf numFmtId="38" fontId="8" fillId="15" borderId="44" xfId="3" applyFont="1" applyFill="1" applyBorder="1" applyAlignment="1" applyProtection="1">
      <alignment horizontal="center" vertical="center" wrapText="1"/>
    </xf>
    <xf numFmtId="38" fontId="8" fillId="15" borderId="45" xfId="3" applyFont="1" applyFill="1" applyBorder="1" applyAlignment="1" applyProtection="1">
      <alignment horizontal="center" vertical="center" wrapText="1"/>
    </xf>
    <xf numFmtId="0" fontId="8" fillId="16" borderId="68" xfId="0" applyFont="1" applyFill="1" applyBorder="1" applyAlignment="1">
      <alignment horizontal="center" vertical="center"/>
    </xf>
    <xf numFmtId="0" fontId="8" fillId="9" borderId="68" xfId="0" applyFont="1" applyFill="1" applyBorder="1" applyAlignment="1">
      <alignment horizontal="center" vertical="center"/>
    </xf>
    <xf numFmtId="38" fontId="8" fillId="0" borderId="49" xfId="0" applyNumberFormat="1" applyFont="1" applyBorder="1" applyAlignment="1" applyProtection="1">
      <alignment horizontal="center" vertical="center"/>
      <protection locked="0"/>
    </xf>
    <xf numFmtId="0" fontId="16" fillId="0" borderId="94" xfId="0" applyFont="1" applyBorder="1" applyAlignment="1">
      <alignment horizontal="center" vertical="center" wrapText="1"/>
    </xf>
    <xf numFmtId="0" fontId="16" fillId="0" borderId="163" xfId="0" applyFont="1" applyBorder="1" applyAlignment="1">
      <alignment horizontal="center" vertical="center" wrapText="1"/>
    </xf>
    <xf numFmtId="0" fontId="16" fillId="15" borderId="60" xfId="0" applyFont="1" applyFill="1" applyBorder="1" applyAlignment="1">
      <alignment horizontal="center" vertical="center" wrapText="1"/>
    </xf>
    <xf numFmtId="0" fontId="16" fillId="15" borderId="59" xfId="0" applyFont="1" applyFill="1" applyBorder="1" applyAlignment="1">
      <alignment horizontal="center" vertical="center" wrapText="1"/>
    </xf>
    <xf numFmtId="0" fontId="16" fillId="15" borderId="186" xfId="0" applyFont="1" applyFill="1" applyBorder="1" applyAlignment="1">
      <alignment horizontal="center" vertical="center" wrapText="1"/>
    </xf>
    <xf numFmtId="0" fontId="16" fillId="15" borderId="185" xfId="0" applyFont="1" applyFill="1" applyBorder="1" applyAlignment="1">
      <alignment horizontal="center" vertical="center" wrapText="1"/>
    </xf>
    <xf numFmtId="0" fontId="35" fillId="0" borderId="106" xfId="0" applyFont="1" applyBorder="1" applyAlignment="1">
      <alignment horizontal="center" vertical="center" wrapText="1"/>
    </xf>
    <xf numFmtId="0" fontId="35" fillId="0" borderId="68" xfId="0" applyFont="1" applyBorder="1" applyAlignment="1">
      <alignment horizontal="center" vertical="center" wrapText="1"/>
    </xf>
    <xf numFmtId="0" fontId="35" fillId="0" borderId="105" xfId="0" applyFont="1" applyBorder="1" applyAlignment="1">
      <alignment horizontal="center" vertical="center" wrapText="1"/>
    </xf>
    <xf numFmtId="0" fontId="35" fillId="0" borderId="69" xfId="0" applyFont="1" applyBorder="1" applyAlignment="1">
      <alignment horizontal="center" vertical="center" wrapText="1"/>
    </xf>
    <xf numFmtId="0" fontId="20" fillId="0" borderId="119" xfId="0" applyFont="1" applyBorder="1" applyAlignment="1">
      <alignment horizontal="center" vertical="center" wrapText="1"/>
    </xf>
    <xf numFmtId="0" fontId="20" fillId="0" borderId="121" xfId="0" applyFont="1" applyBorder="1" applyAlignment="1">
      <alignment horizontal="center" vertical="center" wrapText="1"/>
    </xf>
    <xf numFmtId="0" fontId="20" fillId="0" borderId="151" xfId="0" applyFont="1" applyBorder="1" applyAlignment="1">
      <alignment horizontal="center" vertical="center" wrapText="1"/>
    </xf>
    <xf numFmtId="0" fontId="7" fillId="16" borderId="44" xfId="17" applyFont="1" applyFill="1" applyBorder="1" applyAlignment="1" applyProtection="1">
      <alignment horizontal="center" vertical="center"/>
      <protection locked="0"/>
    </xf>
    <xf numFmtId="0" fontId="7" fillId="9" borderId="46" xfId="17" applyFont="1" applyFill="1" applyBorder="1" applyAlignment="1" applyProtection="1">
      <alignment horizontal="center" vertical="center"/>
      <protection locked="0"/>
    </xf>
    <xf numFmtId="0" fontId="8" fillId="15" borderId="51" xfId="0" applyFont="1" applyFill="1" applyBorder="1" applyAlignment="1">
      <alignment horizontal="center" vertical="center" wrapText="1" shrinkToFit="1"/>
    </xf>
    <xf numFmtId="0" fontId="8" fillId="15" borderId="46" xfId="0" applyFont="1" applyFill="1" applyBorder="1" applyAlignment="1">
      <alignment horizontal="center" vertical="center" wrapText="1" shrinkToFit="1"/>
    </xf>
    <xf numFmtId="0" fontId="8" fillId="15" borderId="52" xfId="0" applyFont="1" applyFill="1" applyBorder="1" applyAlignment="1">
      <alignment horizontal="center" vertical="center" wrapText="1" shrinkToFit="1"/>
    </xf>
    <xf numFmtId="0" fontId="20" fillId="0" borderId="93" xfId="0" applyFont="1" applyBorder="1" applyAlignment="1">
      <alignment horizontal="left" vertical="center"/>
    </xf>
    <xf numFmtId="0" fontId="20" fillId="0" borderId="92" xfId="0" applyFont="1" applyBorder="1" applyAlignment="1">
      <alignment horizontal="left" vertical="center"/>
    </xf>
    <xf numFmtId="0" fontId="8" fillId="0" borderId="92" xfId="0" applyFont="1" applyBorder="1" applyAlignment="1">
      <alignment horizontal="center" vertical="center" wrapText="1"/>
    </xf>
    <xf numFmtId="0" fontId="8" fillId="0" borderId="84" xfId="0" applyFont="1" applyBorder="1" applyAlignment="1">
      <alignment horizontal="center" vertical="center" wrapText="1"/>
    </xf>
    <xf numFmtId="0" fontId="8" fillId="0" borderId="90" xfId="0" applyFont="1" applyBorder="1" applyAlignment="1">
      <alignment horizontal="center" vertical="center" wrapText="1"/>
    </xf>
    <xf numFmtId="0" fontId="7" fillId="15" borderId="113" xfId="0" applyFont="1" applyFill="1" applyBorder="1" applyAlignment="1">
      <alignment horizontal="center" vertical="center" shrinkToFit="1"/>
    </xf>
    <xf numFmtId="0" fontId="7" fillId="15" borderId="110" xfId="0" applyFont="1" applyFill="1" applyBorder="1" applyAlignment="1">
      <alignment horizontal="center" vertical="center" shrinkToFit="1"/>
    </xf>
    <xf numFmtId="177" fontId="7" fillId="16" borderId="68" xfId="0" applyNumberFormat="1" applyFont="1" applyFill="1" applyBorder="1" applyAlignment="1">
      <alignment horizontal="center" vertical="center" shrinkToFit="1"/>
    </xf>
    <xf numFmtId="177" fontId="7" fillId="9" borderId="68" xfId="0" applyNumberFormat="1" applyFont="1" applyFill="1" applyBorder="1" applyAlignment="1">
      <alignment horizontal="center" vertical="center" shrinkToFit="1"/>
    </xf>
    <xf numFmtId="181" fontId="7" fillId="16" borderId="68" xfId="0" applyNumberFormat="1" applyFont="1" applyFill="1" applyBorder="1" applyAlignment="1">
      <alignment horizontal="center" vertical="center" shrinkToFit="1"/>
    </xf>
    <xf numFmtId="181" fontId="7" fillId="9" borderId="68" xfId="0" applyNumberFormat="1" applyFont="1" applyFill="1" applyBorder="1" applyAlignment="1">
      <alignment horizontal="center" vertical="center" shrinkToFit="1"/>
    </xf>
    <xf numFmtId="177" fontId="4" fillId="16" borderId="113" xfId="0" applyNumberFormat="1" applyFont="1" applyFill="1" applyBorder="1" applyAlignment="1">
      <alignment horizontal="center" vertical="center" shrinkToFit="1"/>
    </xf>
    <xf numFmtId="177" fontId="4" fillId="9" borderId="113" xfId="0" applyNumberFormat="1" applyFont="1" applyFill="1" applyBorder="1" applyAlignment="1">
      <alignment horizontal="center" vertical="center" shrinkToFit="1"/>
    </xf>
    <xf numFmtId="177" fontId="4" fillId="9" borderId="115" xfId="0" applyNumberFormat="1" applyFont="1" applyFill="1" applyBorder="1" applyAlignment="1">
      <alignment horizontal="center" vertical="center" shrinkToFit="1"/>
    </xf>
    <xf numFmtId="0" fontId="8" fillId="16" borderId="46" xfId="0" applyFont="1" applyFill="1" applyBorder="1" applyAlignment="1">
      <alignment horizontal="center" vertical="center"/>
    </xf>
    <xf numFmtId="0" fontId="8" fillId="9" borderId="46" xfId="0" applyFont="1" applyFill="1" applyBorder="1" applyAlignment="1">
      <alignment horizontal="center" vertical="center"/>
    </xf>
    <xf numFmtId="0" fontId="8" fillId="9" borderId="45" xfId="0" applyFont="1" applyFill="1" applyBorder="1" applyAlignment="1">
      <alignment horizontal="center" vertical="center"/>
    </xf>
    <xf numFmtId="0" fontId="8" fillId="16" borderId="71" xfId="0" applyFont="1" applyFill="1" applyBorder="1" applyAlignment="1">
      <alignment horizontal="center" vertical="center" wrapText="1"/>
    </xf>
    <xf numFmtId="0" fontId="8" fillId="9" borderId="71" xfId="0" applyFont="1" applyFill="1" applyBorder="1" applyAlignment="1">
      <alignment horizontal="center" vertical="center" wrapText="1"/>
    </xf>
    <xf numFmtId="0" fontId="8" fillId="9" borderId="74" xfId="0" applyFont="1" applyFill="1" applyBorder="1" applyAlignment="1">
      <alignment horizontal="center" vertical="center" wrapText="1"/>
    </xf>
    <xf numFmtId="0" fontId="8" fillId="0" borderId="71" xfId="0" applyFont="1" applyBorder="1" applyAlignment="1">
      <alignment horizontal="center" vertical="center" wrapText="1"/>
    </xf>
    <xf numFmtId="181" fontId="7" fillId="16" borderId="0" xfId="0" applyNumberFormat="1" applyFont="1" applyFill="1" applyAlignment="1">
      <alignment horizontal="center" vertical="center" shrinkToFit="1"/>
    </xf>
    <xf numFmtId="181" fontId="7" fillId="9" borderId="0" xfId="0" applyNumberFormat="1" applyFont="1" applyFill="1" applyAlignment="1">
      <alignment horizontal="center" vertical="center" shrinkToFit="1"/>
    </xf>
    <xf numFmtId="177" fontId="7" fillId="16" borderId="113" xfId="0" applyNumberFormat="1" applyFont="1" applyFill="1" applyBorder="1" applyAlignment="1">
      <alignment horizontal="center" vertical="center" shrinkToFit="1"/>
    </xf>
    <xf numFmtId="177" fontId="7" fillId="9" borderId="113" xfId="0" applyNumberFormat="1" applyFont="1" applyFill="1" applyBorder="1" applyAlignment="1">
      <alignment horizontal="center" vertical="center" shrinkToFit="1"/>
    </xf>
    <xf numFmtId="177" fontId="7" fillId="9" borderId="115" xfId="0" applyNumberFormat="1" applyFont="1" applyFill="1" applyBorder="1" applyAlignment="1">
      <alignment horizontal="center" vertical="center" shrinkToFit="1"/>
    </xf>
    <xf numFmtId="0" fontId="7" fillId="15" borderId="46" xfId="0" applyFont="1" applyFill="1" applyBorder="1" applyAlignment="1" applyProtection="1">
      <alignment horizontal="center" vertical="center" shrinkToFit="1"/>
      <protection locked="0"/>
    </xf>
    <xf numFmtId="0" fontId="7" fillId="15" borderId="52" xfId="0" applyFont="1" applyFill="1" applyBorder="1" applyAlignment="1" applyProtection="1">
      <alignment horizontal="center" vertical="center" shrinkToFit="1"/>
      <protection locked="0"/>
    </xf>
    <xf numFmtId="0" fontId="7" fillId="0" borderId="49" xfId="0" applyFont="1" applyBorder="1" applyAlignment="1">
      <alignment horizontal="center" vertical="center" textRotation="255"/>
    </xf>
    <xf numFmtId="0" fontId="7" fillId="0" borderId="0" xfId="0" applyFont="1" applyAlignment="1">
      <alignment horizontal="center" vertical="center" textRotation="255"/>
    </xf>
    <xf numFmtId="0" fontId="7" fillId="0" borderId="71" xfId="0" applyFont="1" applyBorder="1" applyAlignment="1">
      <alignment horizontal="center" vertical="center" textRotation="255"/>
    </xf>
    <xf numFmtId="0" fontId="8" fillId="16" borderId="49" xfId="0" applyFont="1" applyFill="1" applyBorder="1" applyAlignment="1" applyProtection="1">
      <alignment horizontal="center" vertical="center"/>
      <protection locked="0"/>
    </xf>
    <xf numFmtId="0" fontId="8" fillId="9" borderId="49" xfId="0" applyFont="1" applyFill="1" applyBorder="1" applyAlignment="1" applyProtection="1">
      <alignment horizontal="center" vertical="center"/>
      <protection locked="0"/>
    </xf>
    <xf numFmtId="0" fontId="8" fillId="9" borderId="72" xfId="0" applyFont="1" applyFill="1" applyBorder="1" applyAlignment="1" applyProtection="1">
      <alignment horizontal="center" vertical="center"/>
      <protection locked="0"/>
    </xf>
    <xf numFmtId="178" fontId="8" fillId="15" borderId="92" xfId="3" applyNumberFormat="1" applyFont="1" applyFill="1" applyBorder="1" applyAlignment="1" applyProtection="1">
      <alignment horizontal="center" vertical="center" shrinkToFit="1"/>
    </xf>
    <xf numFmtId="178" fontId="8" fillId="15" borderId="100" xfId="3" applyNumberFormat="1" applyFont="1" applyFill="1" applyBorder="1" applyAlignment="1" applyProtection="1">
      <alignment horizontal="center" vertical="center" shrinkToFit="1"/>
    </xf>
    <xf numFmtId="0" fontId="7" fillId="0" borderId="165" xfId="0" applyFont="1" applyBorder="1" applyAlignment="1">
      <alignment horizontal="center" vertical="center" textRotation="255"/>
    </xf>
    <xf numFmtId="0" fontId="7" fillId="0" borderId="95" xfId="0" applyFont="1" applyBorder="1" applyAlignment="1">
      <alignment horizontal="center" vertical="center" textRotation="255"/>
    </xf>
    <xf numFmtId="0" fontId="7" fillId="0" borderId="44" xfId="0" applyFont="1" applyBorder="1" applyAlignment="1">
      <alignment horizontal="distributed" vertical="center"/>
    </xf>
    <xf numFmtId="0" fontId="7" fillId="0" borderId="46" xfId="0" applyFont="1" applyBorder="1" applyAlignment="1">
      <alignment horizontal="distributed" vertical="center"/>
    </xf>
    <xf numFmtId="0" fontId="7" fillId="0" borderId="52" xfId="0" applyFont="1" applyBorder="1" applyAlignment="1">
      <alignment horizontal="distributed" vertical="center"/>
    </xf>
    <xf numFmtId="0" fontId="8" fillId="15" borderId="72" xfId="0" applyFont="1" applyFill="1" applyBorder="1" applyAlignment="1" applyProtection="1">
      <alignment vertical="center" shrinkToFit="1"/>
      <protection locked="0"/>
    </xf>
    <xf numFmtId="0" fontId="7" fillId="0" borderId="106" xfId="0" applyFont="1" applyBorder="1" applyAlignment="1">
      <alignment horizontal="center" vertical="center"/>
    </xf>
    <xf numFmtId="0" fontId="7" fillId="15" borderId="97" xfId="0" applyFont="1" applyFill="1" applyBorder="1" applyAlignment="1">
      <alignment horizontal="center" vertical="center"/>
    </xf>
    <xf numFmtId="0" fontId="7" fillId="15" borderId="113" xfId="0" applyFont="1" applyFill="1" applyBorder="1" applyAlignment="1">
      <alignment horizontal="center" vertical="center"/>
    </xf>
    <xf numFmtId="0" fontId="7" fillId="15" borderId="110" xfId="0" applyFont="1" applyFill="1" applyBorder="1" applyAlignment="1">
      <alignment horizontal="center" vertical="center"/>
    </xf>
    <xf numFmtId="182" fontId="8" fillId="16" borderId="49" xfId="3" applyNumberFormat="1" applyFont="1" applyFill="1" applyBorder="1" applyAlignment="1" applyProtection="1">
      <alignment horizontal="center" vertical="center" shrinkToFit="1"/>
    </xf>
    <xf numFmtId="182" fontId="8" fillId="9" borderId="49" xfId="3" applyNumberFormat="1" applyFont="1" applyFill="1" applyBorder="1" applyAlignment="1" applyProtection="1">
      <alignment horizontal="center" vertical="center" shrinkToFit="1"/>
    </xf>
    <xf numFmtId="182" fontId="8" fillId="9" borderId="72" xfId="3" applyNumberFormat="1" applyFont="1" applyFill="1" applyBorder="1" applyAlignment="1" applyProtection="1">
      <alignment horizontal="center" vertical="center" shrinkToFit="1"/>
    </xf>
    <xf numFmtId="178" fontId="8" fillId="15" borderId="49" xfId="3" applyNumberFormat="1" applyFont="1" applyFill="1" applyBorder="1" applyAlignment="1" applyProtection="1">
      <alignment horizontal="center" vertical="center" shrinkToFit="1"/>
    </xf>
    <xf numFmtId="178" fontId="8" fillId="15" borderId="72" xfId="3" applyNumberFormat="1" applyFont="1" applyFill="1" applyBorder="1" applyAlignment="1" applyProtection="1">
      <alignment horizontal="center" vertical="center" shrinkToFit="1"/>
    </xf>
    <xf numFmtId="0" fontId="7" fillId="15" borderId="51" xfId="0" applyFont="1" applyFill="1" applyBorder="1" applyAlignment="1" applyProtection="1">
      <alignment horizontal="center" vertical="center" shrinkToFit="1"/>
      <protection locked="0"/>
    </xf>
    <xf numFmtId="0" fontId="7" fillId="15" borderId="45" xfId="0" applyFont="1" applyFill="1" applyBorder="1" applyAlignment="1" applyProtection="1">
      <alignment horizontal="center" vertical="center" shrinkToFit="1"/>
      <protection locked="0"/>
    </xf>
    <xf numFmtId="177" fontId="4" fillId="27" borderId="75" xfId="0" applyNumberFormat="1" applyFont="1" applyFill="1" applyBorder="1" applyAlignment="1">
      <alignment horizontal="center" vertical="center" shrinkToFit="1"/>
    </xf>
    <xf numFmtId="177" fontId="4" fillId="27" borderId="68" xfId="0" applyNumberFormat="1" applyFont="1" applyFill="1" applyBorder="1" applyAlignment="1">
      <alignment horizontal="center" vertical="center" shrinkToFit="1"/>
    </xf>
    <xf numFmtId="0" fontId="7" fillId="0" borderId="58" xfId="0" applyFont="1" applyBorder="1" applyAlignment="1">
      <alignment horizontal="center" vertical="center" textRotation="255"/>
    </xf>
    <xf numFmtId="0" fontId="7" fillId="0" borderId="94" xfId="0" applyFont="1" applyBorder="1" applyAlignment="1">
      <alignment horizontal="center" vertical="center" textRotation="255"/>
    </xf>
    <xf numFmtId="0" fontId="7" fillId="0" borderId="106" xfId="0" applyFont="1" applyBorder="1" applyAlignment="1">
      <alignment horizontal="distributed" vertical="center"/>
    </xf>
    <xf numFmtId="0" fontId="7" fillId="0" borderId="68" xfId="0" applyFont="1" applyBorder="1" applyAlignment="1">
      <alignment horizontal="distributed" vertical="center"/>
    </xf>
    <xf numFmtId="0" fontId="7" fillId="0" borderId="69" xfId="0" applyFont="1" applyBorder="1" applyAlignment="1">
      <alignment horizontal="distributed" vertical="center"/>
    </xf>
    <xf numFmtId="0" fontId="7" fillId="0" borderId="46" xfId="0" applyFont="1" applyBorder="1" applyAlignment="1" applyProtection="1">
      <alignment horizontal="center" vertical="center" shrinkToFit="1"/>
      <protection locked="0"/>
    </xf>
    <xf numFmtId="0" fontId="7" fillId="0" borderId="52" xfId="0" applyFont="1" applyBorder="1" applyAlignment="1" applyProtection="1">
      <alignment horizontal="center" vertical="center" shrinkToFit="1"/>
      <protection locked="0"/>
    </xf>
    <xf numFmtId="0" fontId="7" fillId="0" borderId="75" xfId="0" applyFont="1" applyBorder="1" applyAlignment="1">
      <alignment horizontal="distributed" vertical="center"/>
    </xf>
    <xf numFmtId="0" fontId="7" fillId="16" borderId="75" xfId="0" applyFont="1" applyFill="1" applyBorder="1" applyAlignment="1" applyProtection="1">
      <alignment vertical="center" shrinkToFit="1"/>
      <protection locked="0"/>
    </xf>
    <xf numFmtId="0" fontId="7" fillId="9" borderId="68" xfId="0" applyFont="1" applyFill="1" applyBorder="1" applyAlignment="1" applyProtection="1">
      <alignment vertical="center" shrinkToFit="1"/>
      <protection locked="0"/>
    </xf>
    <xf numFmtId="0" fontId="7" fillId="9" borderId="105" xfId="0" applyFont="1" applyFill="1" applyBorder="1" applyAlignment="1" applyProtection="1">
      <alignment vertical="center" shrinkToFit="1"/>
      <protection locked="0"/>
    </xf>
    <xf numFmtId="0" fontId="16" fillId="15" borderId="68" xfId="0" applyFont="1" applyFill="1" applyBorder="1">
      <alignment vertical="center"/>
    </xf>
    <xf numFmtId="0" fontId="16" fillId="15" borderId="69" xfId="0" applyFont="1" applyFill="1" applyBorder="1">
      <alignment vertical="center"/>
    </xf>
    <xf numFmtId="0" fontId="7" fillId="16" borderId="75" xfId="0" applyFont="1" applyFill="1" applyBorder="1">
      <alignment vertical="center"/>
    </xf>
    <xf numFmtId="0" fontId="7" fillId="9" borderId="68" xfId="0" applyFont="1" applyFill="1" applyBorder="1">
      <alignment vertical="center"/>
    </xf>
    <xf numFmtId="0" fontId="7" fillId="9" borderId="105" xfId="0" applyFont="1" applyFill="1" applyBorder="1">
      <alignment vertical="center"/>
    </xf>
    <xf numFmtId="0" fontId="8" fillId="0" borderId="93" xfId="0" applyFont="1" applyBorder="1" applyAlignment="1">
      <alignment horizontal="center" vertical="center" textRotation="255" wrapText="1"/>
    </xf>
    <xf numFmtId="0" fontId="8" fillId="0" borderId="92" xfId="0" applyFont="1" applyBorder="1" applyAlignment="1">
      <alignment horizontal="center" vertical="center" textRotation="255" wrapText="1"/>
    </xf>
    <xf numFmtId="0" fontId="8" fillId="0" borderId="70" xfId="0" applyFont="1" applyBorder="1" applyAlignment="1">
      <alignment horizontal="center" vertical="center" textRotation="255" wrapText="1"/>
    </xf>
    <xf numFmtId="0" fontId="8" fillId="0" borderId="84" xfId="0" applyFont="1" applyBorder="1" applyAlignment="1">
      <alignment horizontal="center" vertical="center" textRotation="255" wrapText="1"/>
    </xf>
    <xf numFmtId="0" fontId="8" fillId="0" borderId="73" xfId="0" applyFont="1" applyBorder="1" applyAlignment="1">
      <alignment horizontal="center" vertical="center" textRotation="255" wrapText="1"/>
    </xf>
    <xf numFmtId="0" fontId="8" fillId="0" borderId="90" xfId="0" applyFont="1" applyBorder="1" applyAlignment="1">
      <alignment horizontal="center" vertical="center" textRotation="255" wrapText="1"/>
    </xf>
    <xf numFmtId="0" fontId="7" fillId="0" borderId="51" xfId="0" applyFont="1" applyBorder="1" applyAlignment="1">
      <alignment horizontal="distributed" vertical="center" wrapText="1"/>
    </xf>
    <xf numFmtId="0" fontId="7" fillId="0" borderId="46" xfId="0" applyFont="1" applyBorder="1" applyAlignment="1">
      <alignment horizontal="distributed" vertical="center" wrapText="1"/>
    </xf>
    <xf numFmtId="0" fontId="7" fillId="0" borderId="52" xfId="0" applyFont="1" applyBorder="1" applyAlignment="1">
      <alignment horizontal="distributed" vertical="center" wrapText="1"/>
    </xf>
    <xf numFmtId="0" fontId="7" fillId="16" borderId="51" xfId="0" applyFont="1" applyFill="1" applyBorder="1" applyAlignment="1" applyProtection="1">
      <alignment horizontal="left" vertical="center" shrinkToFit="1"/>
      <protection locked="0"/>
    </xf>
    <xf numFmtId="0" fontId="7" fillId="9" borderId="46" xfId="0" applyFont="1" applyFill="1" applyBorder="1" applyAlignment="1" applyProtection="1">
      <alignment horizontal="left" vertical="center" shrinkToFit="1"/>
      <protection locked="0"/>
    </xf>
    <xf numFmtId="0" fontId="7" fillId="9" borderId="45" xfId="0" applyFont="1" applyFill="1" applyBorder="1" applyAlignment="1" applyProtection="1">
      <alignment horizontal="left" vertical="center" shrinkToFit="1"/>
      <protection locked="0"/>
    </xf>
    <xf numFmtId="0" fontId="7" fillId="0" borderId="91" xfId="0" applyFont="1" applyBorder="1" applyAlignment="1" applyProtection="1">
      <alignment horizontal="center" vertical="center" shrinkToFit="1"/>
      <protection locked="0"/>
    </xf>
    <xf numFmtId="0" fontId="7" fillId="0" borderId="49" xfId="0" applyFont="1" applyBorder="1" applyAlignment="1" applyProtection="1">
      <alignment horizontal="center" vertical="center" shrinkToFit="1"/>
      <protection locked="0"/>
    </xf>
    <xf numFmtId="0" fontId="7" fillId="0" borderId="50" xfId="0" applyFont="1" applyBorder="1" applyAlignment="1" applyProtection="1">
      <alignment horizontal="center" vertical="center" shrinkToFit="1"/>
      <protection locked="0"/>
    </xf>
    <xf numFmtId="0" fontId="7" fillId="0" borderId="87" xfId="0" applyFont="1" applyBorder="1" applyAlignment="1" applyProtection="1">
      <alignment horizontal="center" vertical="center" shrinkToFit="1"/>
      <protection locked="0"/>
    </xf>
    <xf numFmtId="0" fontId="7" fillId="0" borderId="0" xfId="0" applyFont="1" applyAlignment="1" applyProtection="1">
      <alignment horizontal="center" vertical="center" shrinkToFit="1"/>
      <protection locked="0"/>
    </xf>
    <xf numFmtId="0" fontId="7" fillId="0" borderId="102" xfId="0" applyFont="1" applyBorder="1" applyAlignment="1" applyProtection="1">
      <alignment horizontal="center" vertical="center" shrinkToFit="1"/>
      <protection locked="0"/>
    </xf>
    <xf numFmtId="0" fontId="7" fillId="0" borderId="88" xfId="0" applyFont="1" applyBorder="1" applyAlignment="1" applyProtection="1">
      <alignment horizontal="center" vertical="center" shrinkToFit="1"/>
      <protection locked="0"/>
    </xf>
    <xf numFmtId="0" fontId="7" fillId="0" borderId="72" xfId="0" applyFont="1" applyBorder="1" applyAlignment="1" applyProtection="1">
      <alignment horizontal="center" vertical="center" shrinkToFit="1"/>
      <protection locked="0"/>
    </xf>
    <xf numFmtId="0" fontId="7" fillId="0" borderId="103" xfId="0" applyFont="1" applyBorder="1" applyAlignment="1" applyProtection="1">
      <alignment horizontal="center" vertical="center" shrinkToFit="1"/>
      <protection locked="0"/>
    </xf>
    <xf numFmtId="38" fontId="7" fillId="16" borderId="46" xfId="3" applyFont="1" applyFill="1" applyBorder="1" applyAlignment="1" applyProtection="1">
      <alignment horizontal="center" vertical="center" shrinkToFit="1"/>
      <protection locked="0"/>
    </xf>
    <xf numFmtId="38" fontId="7" fillId="9" borderId="46" xfId="3" applyFont="1" applyFill="1" applyBorder="1" applyAlignment="1" applyProtection="1">
      <alignment horizontal="center" vertical="center" shrinkToFit="1"/>
      <protection locked="0"/>
    </xf>
    <xf numFmtId="0" fontId="7" fillId="0" borderId="106" xfId="0" applyFont="1" applyBorder="1" applyAlignment="1" applyProtection="1">
      <alignment horizontal="distributed" vertical="center" shrinkToFit="1"/>
      <protection locked="0"/>
    </xf>
    <xf numFmtId="0" fontId="7" fillId="0" borderId="68" xfId="0" applyFont="1" applyBorder="1" applyAlignment="1" applyProtection="1">
      <alignment horizontal="distributed" vertical="center" shrinkToFit="1"/>
      <protection locked="0"/>
    </xf>
    <xf numFmtId="0" fontId="7" fillId="0" borderId="105" xfId="0" applyFont="1" applyBorder="1" applyAlignment="1" applyProtection="1">
      <alignment horizontal="distributed" vertical="center" shrinkToFit="1"/>
      <protection locked="0"/>
    </xf>
    <xf numFmtId="0" fontId="7" fillId="16" borderId="106" xfId="0" applyFont="1" applyFill="1" applyBorder="1" applyAlignment="1">
      <alignment horizontal="center" vertical="center"/>
    </xf>
    <xf numFmtId="0" fontId="8" fillId="0" borderId="58" xfId="0" applyFont="1" applyBorder="1" applyAlignment="1">
      <alignment horizontal="center" vertical="center" textRotation="255" shrinkToFit="1"/>
    </xf>
    <xf numFmtId="0" fontId="8" fillId="0" borderId="163" xfId="0" applyFont="1" applyBorder="1" applyAlignment="1">
      <alignment horizontal="center" vertical="center" textRotation="255" shrinkToFit="1"/>
    </xf>
    <xf numFmtId="0" fontId="7" fillId="0" borderId="9" xfId="0" applyFont="1" applyBorder="1" applyAlignment="1">
      <alignment horizontal="distributed" vertical="center"/>
    </xf>
    <xf numFmtId="0" fontId="7" fillId="0" borderId="113" xfId="0" applyFont="1" applyBorder="1" applyAlignment="1">
      <alignment horizontal="distributed" vertical="center"/>
    </xf>
    <xf numFmtId="0" fontId="7" fillId="0" borderId="110" xfId="0" applyFont="1" applyBorder="1" applyAlignment="1">
      <alignment horizontal="distributed" vertical="center"/>
    </xf>
    <xf numFmtId="0" fontId="7" fillId="16" borderId="97" xfId="0" applyFont="1" applyFill="1" applyBorder="1" applyAlignment="1" applyProtection="1">
      <alignment horizontal="left" vertical="center" shrinkToFit="1"/>
      <protection locked="0"/>
    </xf>
    <xf numFmtId="0" fontId="7" fillId="9" borderId="115" xfId="0" applyFont="1" applyFill="1" applyBorder="1" applyAlignment="1" applyProtection="1">
      <alignment horizontal="left" vertical="center" shrinkToFit="1"/>
      <protection locked="0"/>
    </xf>
    <xf numFmtId="0" fontId="7" fillId="15" borderId="68" xfId="0" applyFont="1" applyFill="1" applyBorder="1" applyAlignment="1">
      <alignment horizontal="center" vertical="center"/>
    </xf>
    <xf numFmtId="0" fontId="7" fillId="15" borderId="69" xfId="0" applyFont="1" applyFill="1" applyBorder="1" applyAlignment="1">
      <alignment horizontal="center" vertical="center"/>
    </xf>
    <xf numFmtId="0" fontId="7" fillId="16" borderId="106" xfId="0" applyFont="1" applyFill="1" applyBorder="1" applyAlignment="1" applyProtection="1">
      <alignment horizontal="left" vertical="center" shrinkToFit="1"/>
      <protection locked="0"/>
    </xf>
    <xf numFmtId="0" fontId="7" fillId="9" borderId="69" xfId="0" applyFont="1" applyFill="1" applyBorder="1" applyAlignment="1" applyProtection="1">
      <alignment horizontal="left" vertical="center" shrinkToFit="1"/>
      <protection locked="0"/>
    </xf>
    <xf numFmtId="49" fontId="7" fillId="0" borderId="93" xfId="0" applyNumberFormat="1" applyFont="1" applyBorder="1" applyAlignment="1">
      <alignment horizontal="left" vertical="top" wrapText="1"/>
    </xf>
    <xf numFmtId="0" fontId="4" fillId="16" borderId="46" xfId="0" applyFont="1" applyFill="1" applyBorder="1" applyAlignment="1">
      <alignment horizontal="center" vertical="center"/>
    </xf>
    <xf numFmtId="0" fontId="4" fillId="9" borderId="46" xfId="0" applyFont="1" applyFill="1" applyBorder="1" applyAlignment="1">
      <alignment horizontal="center" vertical="center"/>
    </xf>
    <xf numFmtId="0" fontId="8" fillId="0" borderId="75" xfId="0" applyFont="1" applyBorder="1" applyAlignment="1">
      <alignment horizontal="center" vertical="center"/>
    </xf>
    <xf numFmtId="0" fontId="7" fillId="16" borderId="75" xfId="0" applyFont="1" applyFill="1" applyBorder="1" applyAlignment="1">
      <alignment horizontal="center" vertical="center"/>
    </xf>
    <xf numFmtId="0" fontId="7" fillId="9" borderId="105" xfId="0" applyFont="1" applyFill="1" applyBorder="1" applyAlignment="1">
      <alignment horizontal="center" vertical="center"/>
    </xf>
    <xf numFmtId="0" fontId="7" fillId="0" borderId="97" xfId="0" applyFont="1" applyBorder="1" applyAlignment="1">
      <alignment horizontal="distributed" vertical="center"/>
    </xf>
    <xf numFmtId="0" fontId="7" fillId="0" borderId="101" xfId="0" applyFont="1" applyBorder="1" applyAlignment="1">
      <alignment horizontal="distributed" vertical="distributed"/>
    </xf>
    <xf numFmtId="0" fontId="7" fillId="0" borderId="86" xfId="0" applyFont="1" applyBorder="1" applyAlignment="1">
      <alignment horizontal="distributed" vertical="distributed"/>
    </xf>
    <xf numFmtId="0" fontId="7" fillId="0" borderId="123" xfId="0" applyFont="1" applyBorder="1" applyAlignment="1">
      <alignment horizontal="distributed" vertical="distributed"/>
    </xf>
    <xf numFmtId="0" fontId="7" fillId="0" borderId="96" xfId="0" applyFont="1" applyBorder="1" applyAlignment="1">
      <alignment horizontal="distributed" vertical="distributed"/>
    </xf>
    <xf numFmtId="0" fontId="7" fillId="0" borderId="72" xfId="0" applyFont="1" applyBorder="1" applyAlignment="1">
      <alignment horizontal="distributed" vertical="distributed"/>
    </xf>
    <xf numFmtId="0" fontId="7" fillId="0" borderId="100" xfId="0" applyFont="1" applyBorder="1" applyAlignment="1">
      <alignment horizontal="distributed" vertical="distributed"/>
    </xf>
    <xf numFmtId="0" fontId="7" fillId="0" borderId="92" xfId="0" applyFont="1" applyBorder="1" applyAlignment="1">
      <alignment horizontal="center" vertical="center" textRotation="255"/>
    </xf>
    <xf numFmtId="0" fontId="7" fillId="0" borderId="84" xfId="0" applyFont="1" applyBorder="1" applyAlignment="1">
      <alignment horizontal="center" vertical="center" textRotation="255"/>
    </xf>
    <xf numFmtId="0" fontId="7" fillId="0" borderId="90" xfId="0" applyFont="1" applyBorder="1" applyAlignment="1">
      <alignment horizontal="center" vertical="center" textRotation="255"/>
    </xf>
    <xf numFmtId="0" fontId="7" fillId="0" borderId="51" xfId="0" applyFont="1" applyBorder="1" applyAlignment="1">
      <alignment horizontal="distributed" vertical="center"/>
    </xf>
    <xf numFmtId="0" fontId="8" fillId="0" borderId="51" xfId="0" applyFont="1" applyBorder="1" applyAlignment="1">
      <alignment horizontal="center" vertical="center"/>
    </xf>
    <xf numFmtId="0" fontId="8" fillId="0" borderId="45" xfId="0" applyFont="1" applyBorder="1" applyAlignment="1">
      <alignment horizontal="center" vertical="center"/>
    </xf>
    <xf numFmtId="0" fontId="8" fillId="0" borderId="44" xfId="0" applyFont="1" applyBorder="1" applyAlignment="1">
      <alignment horizontal="center" vertical="center"/>
    </xf>
    <xf numFmtId="0" fontId="8" fillId="0" borderId="46" xfId="0" applyFont="1" applyBorder="1" applyAlignment="1">
      <alignment horizontal="center" vertical="center"/>
    </xf>
    <xf numFmtId="0" fontId="15" fillId="0" borderId="75" xfId="0" applyFont="1" applyBorder="1" applyAlignment="1">
      <alignment horizontal="center" vertical="center"/>
    </xf>
    <xf numFmtId="0" fontId="15" fillId="0" borderId="68" xfId="0" applyFont="1" applyBorder="1" applyAlignment="1">
      <alignment horizontal="center" vertical="center"/>
    </xf>
    <xf numFmtId="0" fontId="20" fillId="16" borderId="68" xfId="0" applyFont="1" applyFill="1" applyBorder="1" applyAlignment="1">
      <alignment horizontal="center" vertical="center"/>
    </xf>
    <xf numFmtId="0" fontId="20" fillId="9" borderId="68" xfId="0" applyFont="1" applyFill="1" applyBorder="1" applyAlignment="1">
      <alignment horizontal="center" vertical="center"/>
    </xf>
    <xf numFmtId="0" fontId="20" fillId="9" borderId="105" xfId="0" applyFont="1" applyFill="1" applyBorder="1" applyAlignment="1">
      <alignment horizontal="center" vertical="center"/>
    </xf>
    <xf numFmtId="0" fontId="7" fillId="15" borderId="55" xfId="0" applyFont="1" applyFill="1" applyBorder="1" applyAlignment="1">
      <alignment horizontal="center" vertical="center" wrapText="1"/>
    </xf>
    <xf numFmtId="0" fontId="7" fillId="15" borderId="86" xfId="0" applyFont="1" applyFill="1" applyBorder="1" applyAlignment="1">
      <alignment horizontal="center" vertical="center" wrapText="1"/>
    </xf>
    <xf numFmtId="0" fontId="7" fillId="15" borderId="60" xfId="0" applyFont="1" applyFill="1" applyBorder="1" applyAlignment="1">
      <alignment horizontal="center" vertical="center" wrapText="1"/>
    </xf>
    <xf numFmtId="0" fontId="7" fillId="15" borderId="88" xfId="0" applyFont="1" applyFill="1" applyBorder="1" applyAlignment="1">
      <alignment horizontal="center" vertical="center" wrapText="1"/>
    </xf>
    <xf numFmtId="0" fontId="7" fillId="15" borderId="103" xfId="0" applyFont="1" applyFill="1" applyBorder="1" applyAlignment="1">
      <alignment horizontal="center" vertical="center" wrapText="1"/>
    </xf>
    <xf numFmtId="0" fontId="7" fillId="16" borderId="55" xfId="0" applyFont="1" applyFill="1" applyBorder="1" applyAlignment="1">
      <alignment horizontal="center" vertical="center"/>
    </xf>
    <xf numFmtId="0" fontId="7" fillId="9" borderId="88" xfId="0" applyFont="1" applyFill="1" applyBorder="1" applyAlignment="1">
      <alignment horizontal="center" vertical="center"/>
    </xf>
    <xf numFmtId="0" fontId="7" fillId="15" borderId="86" xfId="0" applyFont="1" applyFill="1" applyBorder="1" applyAlignment="1">
      <alignment horizontal="center" vertical="center"/>
    </xf>
    <xf numFmtId="0" fontId="7" fillId="15" borderId="72" xfId="0" applyFont="1" applyFill="1" applyBorder="1" applyAlignment="1">
      <alignment horizontal="center" vertical="center"/>
    </xf>
    <xf numFmtId="0" fontId="7" fillId="15" borderId="123" xfId="0" applyFont="1" applyFill="1" applyBorder="1" applyAlignment="1">
      <alignment horizontal="center" vertical="center" wrapText="1"/>
    </xf>
    <xf numFmtId="0" fontId="7" fillId="15" borderId="100" xfId="0" applyFont="1" applyFill="1" applyBorder="1" applyAlignment="1">
      <alignment horizontal="center" vertical="center" wrapText="1"/>
    </xf>
    <xf numFmtId="0" fontId="7" fillId="16" borderId="86" xfId="0" applyFont="1" applyFill="1" applyBorder="1" applyAlignment="1">
      <alignment horizontal="center" vertical="center"/>
    </xf>
    <xf numFmtId="0" fontId="7" fillId="9" borderId="72" xfId="0" applyFont="1" applyFill="1" applyBorder="1" applyAlignment="1">
      <alignment horizontal="center" vertical="center"/>
    </xf>
    <xf numFmtId="0" fontId="29" fillId="15" borderId="0" xfId="8" applyFont="1" applyFill="1" applyAlignment="1">
      <alignment horizontal="right" vertical="center"/>
    </xf>
    <xf numFmtId="0" fontId="11" fillId="15" borderId="0" xfId="8" applyFont="1" applyFill="1" applyAlignment="1">
      <alignment horizontal="left" vertical="center"/>
    </xf>
    <xf numFmtId="0" fontId="11" fillId="16" borderId="0" xfId="8" applyFont="1" applyFill="1" applyAlignment="1">
      <alignment horizontal="left" vertical="center"/>
    </xf>
    <xf numFmtId="0" fontId="11" fillId="9" borderId="0" xfId="8" applyFont="1" applyFill="1" applyAlignment="1">
      <alignment horizontal="left" vertical="center"/>
    </xf>
    <xf numFmtId="0" fontId="9" fillId="15" borderId="11" xfId="8" applyFont="1" applyFill="1" applyBorder="1" applyAlignment="1">
      <alignment horizontal="center" vertical="center"/>
    </xf>
    <xf numFmtId="0" fontId="9" fillId="15" borderId="12" xfId="8" applyFont="1" applyFill="1" applyBorder="1" applyAlignment="1">
      <alignment horizontal="center" vertical="center"/>
    </xf>
    <xf numFmtId="0" fontId="9" fillId="15" borderId="159" xfId="8" applyFont="1" applyFill="1" applyBorder="1" applyAlignment="1">
      <alignment horizontal="center" vertical="center"/>
    </xf>
    <xf numFmtId="0" fontId="9" fillId="15" borderId="140" xfId="8" applyFont="1" applyFill="1" applyBorder="1" applyAlignment="1">
      <alignment horizontal="center" vertical="center"/>
    </xf>
    <xf numFmtId="0" fontId="9" fillId="15" borderId="71" xfId="8" applyFont="1" applyFill="1" applyBorder="1" applyAlignment="1">
      <alignment horizontal="center" vertical="center"/>
    </xf>
    <xf numFmtId="0" fontId="9" fillId="15" borderId="90" xfId="8" applyFont="1" applyFill="1" applyBorder="1" applyAlignment="1">
      <alignment horizontal="center" vertical="center"/>
    </xf>
    <xf numFmtId="0" fontId="8" fillId="16" borderId="42" xfId="0" applyFont="1" applyFill="1" applyBorder="1" applyAlignment="1">
      <alignment vertical="center" shrinkToFit="1"/>
    </xf>
    <xf numFmtId="0" fontId="8" fillId="9" borderId="40" xfId="0" applyFont="1" applyFill="1" applyBorder="1" applyAlignment="1">
      <alignment vertical="center" shrinkToFit="1"/>
    </xf>
    <xf numFmtId="0" fontId="8" fillId="9" borderId="41" xfId="0" applyFont="1" applyFill="1" applyBorder="1" applyAlignment="1">
      <alignment vertical="center" shrinkToFit="1"/>
    </xf>
    <xf numFmtId="0" fontId="11" fillId="16" borderId="73" xfId="0" applyFont="1" applyFill="1" applyBorder="1" applyAlignment="1" applyProtection="1">
      <alignment vertical="center" wrapText="1" shrinkToFit="1"/>
      <protection locked="0"/>
    </xf>
    <xf numFmtId="0" fontId="11" fillId="9" borderId="71" xfId="0" applyFont="1" applyFill="1" applyBorder="1" applyAlignment="1" applyProtection="1">
      <alignment vertical="center" shrinkToFit="1"/>
      <protection locked="0"/>
    </xf>
    <xf numFmtId="0" fontId="11" fillId="9" borderId="109" xfId="0" applyFont="1" applyFill="1" applyBorder="1" applyAlignment="1" applyProtection="1">
      <alignment vertical="center" shrinkToFit="1"/>
      <protection locked="0"/>
    </xf>
    <xf numFmtId="0" fontId="9" fillId="15" borderId="150" xfId="8" applyFont="1" applyFill="1" applyBorder="1" applyAlignment="1">
      <alignment horizontal="center" vertical="center"/>
    </xf>
    <xf numFmtId="0" fontId="9" fillId="15" borderId="49" xfId="8" applyFont="1" applyFill="1" applyBorder="1" applyAlignment="1">
      <alignment horizontal="center" vertical="center"/>
    </xf>
    <xf numFmtId="0" fontId="9" fillId="15" borderId="92" xfId="8" applyFont="1" applyFill="1" applyBorder="1" applyAlignment="1">
      <alignment horizontal="center" vertical="center"/>
    </xf>
    <xf numFmtId="0" fontId="8" fillId="16" borderId="5" xfId="0" applyFont="1" applyFill="1" applyBorder="1" applyAlignment="1">
      <alignment horizontal="left" vertical="center" shrinkToFit="1"/>
    </xf>
    <xf numFmtId="0" fontId="8" fillId="9" borderId="6" xfId="0" applyFont="1" applyFill="1" applyBorder="1" applyAlignment="1">
      <alignment horizontal="left" vertical="center" shrinkToFit="1"/>
    </xf>
    <xf numFmtId="0" fontId="8" fillId="9" borderId="135" xfId="0" applyFont="1" applyFill="1" applyBorder="1" applyAlignment="1">
      <alignment horizontal="left" vertical="center" shrinkToFit="1"/>
    </xf>
    <xf numFmtId="0" fontId="9" fillId="15" borderId="143" xfId="8" applyFont="1" applyFill="1" applyBorder="1" applyAlignment="1">
      <alignment horizontal="center" vertical="center" wrapText="1"/>
    </xf>
    <xf numFmtId="0" fontId="9" fillId="15" borderId="6" xfId="8" applyFont="1" applyFill="1" applyBorder="1" applyAlignment="1">
      <alignment horizontal="center" vertical="center" wrapText="1"/>
    </xf>
    <xf numFmtId="0" fontId="9" fillId="15" borderId="7" xfId="8" applyFont="1" applyFill="1" applyBorder="1" applyAlignment="1">
      <alignment horizontal="center" vertical="center" wrapText="1"/>
    </xf>
    <xf numFmtId="0" fontId="9" fillId="15" borderId="143" xfId="8" applyFont="1" applyFill="1" applyBorder="1" applyAlignment="1">
      <alignment horizontal="center" vertical="center"/>
    </xf>
    <xf numFmtId="0" fontId="9" fillId="15" borderId="6" xfId="8" applyFont="1" applyFill="1" applyBorder="1" applyAlignment="1">
      <alignment horizontal="center" vertical="center"/>
    </xf>
    <xf numFmtId="0" fontId="9" fillId="15" borderId="7" xfId="8" applyFont="1" applyFill="1" applyBorder="1" applyAlignment="1">
      <alignment horizontal="center" vertical="center"/>
    </xf>
    <xf numFmtId="0" fontId="9" fillId="15" borderId="133" xfId="8" applyFont="1" applyFill="1" applyBorder="1" applyAlignment="1">
      <alignment horizontal="center" vertical="center"/>
    </xf>
    <xf numFmtId="0" fontId="9" fillId="15" borderId="85" xfId="8" applyFont="1" applyFill="1" applyBorder="1" applyAlignment="1">
      <alignment horizontal="center" vertical="center"/>
    </xf>
    <xf numFmtId="0" fontId="9" fillId="15" borderId="132" xfId="8" applyFont="1" applyFill="1" applyBorder="1" applyAlignment="1">
      <alignment horizontal="center" vertical="center"/>
    </xf>
    <xf numFmtId="0" fontId="8" fillId="16" borderId="93" xfId="0" applyFont="1" applyFill="1" applyBorder="1" applyAlignment="1">
      <alignment horizontal="left" vertical="center" shrinkToFit="1"/>
    </xf>
    <xf numFmtId="0" fontId="8" fillId="9" borderId="49" xfId="0" applyFont="1" applyFill="1" applyBorder="1" applyAlignment="1">
      <alignment horizontal="left" vertical="center" shrinkToFit="1"/>
    </xf>
    <xf numFmtId="0" fontId="8" fillId="9" borderId="107" xfId="0" applyFont="1" applyFill="1" applyBorder="1" applyAlignment="1">
      <alignment horizontal="left" vertical="center" shrinkToFit="1"/>
    </xf>
    <xf numFmtId="0" fontId="9" fillId="16" borderId="217" xfId="0" applyFont="1" applyFill="1" applyBorder="1" applyAlignment="1">
      <alignment horizontal="left" vertical="center" wrapText="1" shrinkToFit="1"/>
    </xf>
    <xf numFmtId="0" fontId="9" fillId="9" borderId="218" xfId="0" applyFont="1" applyFill="1" applyBorder="1" applyAlignment="1">
      <alignment horizontal="left" vertical="center" wrapText="1" shrinkToFit="1"/>
    </xf>
    <xf numFmtId="0" fontId="9" fillId="9" borderId="219" xfId="0" applyFont="1" applyFill="1" applyBorder="1" applyAlignment="1">
      <alignment horizontal="left" vertical="center" wrapText="1" shrinkToFit="1"/>
    </xf>
    <xf numFmtId="0" fontId="11" fillId="0" borderId="0" xfId="8" applyFont="1" applyAlignment="1">
      <alignment horizontal="left" vertical="center" wrapText="1"/>
    </xf>
    <xf numFmtId="0" fontId="11" fillId="16" borderId="0" xfId="8" applyFont="1" applyFill="1">
      <alignment vertical="center"/>
    </xf>
    <xf numFmtId="0" fontId="11" fillId="9" borderId="0" xfId="8" applyFont="1" applyFill="1">
      <alignment vertical="center"/>
    </xf>
    <xf numFmtId="0" fontId="11" fillId="15" borderId="0" xfId="8" applyFont="1" applyFill="1">
      <alignment vertical="center"/>
    </xf>
    <xf numFmtId="0" fontId="11" fillId="16" borderId="0" xfId="8" applyFont="1" applyFill="1" applyAlignment="1">
      <alignment horizontal="left" vertical="center" indent="1"/>
    </xf>
    <xf numFmtId="0" fontId="11" fillId="9" borderId="0" xfId="8" applyFont="1" applyFill="1" applyAlignment="1">
      <alignment horizontal="left" vertical="center" indent="1"/>
    </xf>
    <xf numFmtId="177" fontId="11" fillId="16" borderId="71" xfId="8" applyNumberFormat="1" applyFont="1" applyFill="1" applyBorder="1" applyAlignment="1">
      <alignment horizontal="center" vertical="center"/>
    </xf>
    <xf numFmtId="177" fontId="11" fillId="9" borderId="71" xfId="8" applyNumberFormat="1" applyFont="1" applyFill="1" applyBorder="1" applyAlignment="1">
      <alignment horizontal="center" vertical="center"/>
    </xf>
    <xf numFmtId="0" fontId="4" fillId="15" borderId="0" xfId="8" applyFont="1" applyFill="1" applyAlignment="1">
      <alignment horizontal="center" vertical="center"/>
    </xf>
    <xf numFmtId="0" fontId="7" fillId="15" borderId="0" xfId="8" applyFont="1" applyFill="1" applyAlignment="1">
      <alignment horizontal="center" vertical="center"/>
    </xf>
    <xf numFmtId="0" fontId="6" fillId="15" borderId="0" xfId="8" applyFont="1" applyFill="1" applyAlignment="1">
      <alignment horizontal="center" vertical="center"/>
    </xf>
    <xf numFmtId="0" fontId="39" fillId="15" borderId="119" xfId="0" applyFont="1" applyFill="1" applyBorder="1" applyAlignment="1">
      <alignment horizontal="center" vertical="center"/>
    </xf>
    <xf numFmtId="0" fontId="39" fillId="15" borderId="151" xfId="0" applyFont="1" applyFill="1" applyBorder="1" applyAlignment="1">
      <alignment horizontal="center" vertical="center"/>
    </xf>
    <xf numFmtId="38" fontId="13" fillId="15" borderId="5" xfId="3" applyFont="1" applyFill="1" applyBorder="1" applyAlignment="1">
      <alignment horizontal="right" vertical="center" wrapText="1"/>
    </xf>
    <xf numFmtId="38" fontId="13" fillId="15" borderId="7" xfId="3" applyFont="1" applyFill="1" applyBorder="1" applyAlignment="1">
      <alignment horizontal="right"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183" fontId="7" fillId="0" borderId="5" xfId="0" applyNumberFormat="1" applyFont="1" applyBorder="1" applyAlignment="1">
      <alignment horizontal="right" vertical="center"/>
    </xf>
    <xf numFmtId="183" fontId="7" fillId="0" borderId="6" xfId="0" applyNumberFormat="1" applyFont="1" applyBorder="1" applyAlignment="1">
      <alignment horizontal="right" vertical="center"/>
    </xf>
    <xf numFmtId="0" fontId="7" fillId="23" borderId="93" xfId="0" applyFont="1" applyFill="1" applyBorder="1" applyAlignment="1">
      <alignment horizontal="center" vertical="center"/>
    </xf>
    <xf numFmtId="0" fontId="7" fillId="23" borderId="50" xfId="0" applyFont="1" applyFill="1" applyBorder="1" applyAlignment="1">
      <alignment horizontal="center" vertical="center"/>
    </xf>
    <xf numFmtId="0" fontId="7" fillId="23" borderId="73" xfId="0" applyFont="1" applyFill="1" applyBorder="1" applyAlignment="1">
      <alignment horizontal="center" vertical="center"/>
    </xf>
    <xf numFmtId="0" fontId="7" fillId="23" borderId="74" xfId="0" applyFont="1" applyFill="1" applyBorder="1" applyAlignment="1">
      <alignment horizontal="center" vertical="center"/>
    </xf>
    <xf numFmtId="0" fontId="7" fillId="4" borderId="166" xfId="0" applyFont="1" applyFill="1" applyBorder="1" applyAlignment="1">
      <alignment horizontal="center" vertical="center" wrapText="1"/>
    </xf>
    <xf numFmtId="0" fontId="7" fillId="4" borderId="164" xfId="0" applyFont="1" applyFill="1" applyBorder="1" applyAlignment="1">
      <alignment horizontal="center" vertical="center" wrapText="1"/>
    </xf>
    <xf numFmtId="0" fontId="7" fillId="21" borderId="187" xfId="0" applyFont="1" applyFill="1" applyBorder="1" applyAlignment="1">
      <alignment horizontal="center" vertical="center" wrapText="1"/>
    </xf>
    <xf numFmtId="0" fontId="7" fillId="21" borderId="185" xfId="0" applyFont="1" applyFill="1" applyBorder="1" applyAlignment="1">
      <alignment horizontal="center" vertical="center" wrapText="1"/>
    </xf>
    <xf numFmtId="0" fontId="7" fillId="15" borderId="93" xfId="0" applyFont="1" applyFill="1" applyBorder="1" applyAlignment="1">
      <alignment horizontal="center" vertical="center" wrapText="1"/>
    </xf>
    <xf numFmtId="0" fontId="7" fillId="15" borderId="49" xfId="0" applyFont="1" applyFill="1" applyBorder="1" applyAlignment="1">
      <alignment horizontal="center" vertical="center" wrapText="1"/>
    </xf>
    <xf numFmtId="0" fontId="7" fillId="15" borderId="92" xfId="0" applyFont="1" applyFill="1" applyBorder="1" applyAlignment="1">
      <alignment horizontal="center" vertical="center" wrapText="1"/>
    </xf>
    <xf numFmtId="0" fontId="7" fillId="15" borderId="73" xfId="0" applyFont="1" applyFill="1" applyBorder="1" applyAlignment="1">
      <alignment horizontal="center" vertical="center" wrapText="1"/>
    </xf>
    <xf numFmtId="0" fontId="7" fillId="15" borderId="71" xfId="0" applyFont="1" applyFill="1" applyBorder="1" applyAlignment="1">
      <alignment horizontal="center" vertical="center" wrapText="1"/>
    </xf>
    <xf numFmtId="0" fontId="7" fillId="15" borderId="90" xfId="0" applyFont="1" applyFill="1" applyBorder="1" applyAlignment="1">
      <alignment horizontal="center" vertical="center" wrapText="1"/>
    </xf>
    <xf numFmtId="0" fontId="7" fillId="11" borderId="5" xfId="0" applyFont="1" applyFill="1" applyBorder="1" applyAlignment="1">
      <alignment horizontal="center" vertical="center" wrapText="1"/>
    </xf>
    <xf numFmtId="0" fontId="7" fillId="11" borderId="6" xfId="0" applyFont="1" applyFill="1" applyBorder="1" applyAlignment="1">
      <alignment horizontal="center" vertical="center" wrapText="1"/>
    </xf>
    <xf numFmtId="0" fontId="7" fillId="11" borderId="7" xfId="0" applyFont="1" applyFill="1" applyBorder="1" applyAlignment="1">
      <alignment horizontal="center" vertical="center" wrapText="1"/>
    </xf>
    <xf numFmtId="0" fontId="7" fillId="6" borderId="5" xfId="0" applyFont="1" applyFill="1" applyBorder="1" applyAlignment="1">
      <alignment horizontal="center" vertical="center" wrapText="1"/>
    </xf>
    <xf numFmtId="0" fontId="7" fillId="6" borderId="6" xfId="0" applyFont="1" applyFill="1" applyBorder="1" applyAlignment="1">
      <alignment horizontal="center" vertical="center" wrapText="1"/>
    </xf>
    <xf numFmtId="0" fontId="7" fillId="6" borderId="7" xfId="0" applyFont="1" applyFill="1" applyBorder="1" applyAlignment="1">
      <alignment horizontal="center" vertical="center" wrapText="1"/>
    </xf>
    <xf numFmtId="0" fontId="7" fillId="6" borderId="93" xfId="0" applyFont="1" applyFill="1" applyBorder="1" applyAlignment="1">
      <alignment horizontal="center" vertical="center" wrapText="1"/>
    </xf>
    <xf numFmtId="0" fontId="7" fillId="6" borderId="49" xfId="0" applyFont="1" applyFill="1" applyBorder="1" applyAlignment="1">
      <alignment horizontal="center" vertical="center" wrapText="1"/>
    </xf>
    <xf numFmtId="0" fontId="7" fillId="0" borderId="188" xfId="0" applyFont="1" applyBorder="1" applyAlignment="1">
      <alignment horizontal="center" vertical="center"/>
    </xf>
    <xf numFmtId="0" fontId="7" fillId="0" borderId="189" xfId="0" applyFont="1" applyBorder="1" applyAlignment="1">
      <alignment horizontal="center" vertical="center"/>
    </xf>
    <xf numFmtId="0" fontId="7" fillId="6" borderId="121" xfId="0" applyFont="1" applyFill="1" applyBorder="1" applyAlignment="1">
      <alignment horizontal="center" vertical="center" wrapText="1"/>
    </xf>
    <xf numFmtId="0" fontId="7" fillId="6" borderId="122" xfId="0" applyFont="1" applyFill="1" applyBorder="1" applyAlignment="1">
      <alignment horizontal="center" vertical="center" wrapText="1"/>
    </xf>
    <xf numFmtId="0" fontId="7" fillId="15" borderId="51" xfId="0" applyFont="1" applyFill="1" applyBorder="1" applyAlignment="1">
      <alignment horizontal="left" vertical="center" wrapText="1"/>
    </xf>
    <xf numFmtId="0" fontId="7" fillId="15" borderId="46" xfId="0" applyFont="1" applyFill="1" applyBorder="1" applyAlignment="1">
      <alignment horizontal="left" vertical="center" wrapText="1"/>
    </xf>
    <xf numFmtId="0" fontId="7" fillId="15" borderId="52" xfId="0" applyFont="1" applyFill="1" applyBorder="1" applyAlignment="1">
      <alignment horizontal="left" vertical="center" wrapText="1"/>
    </xf>
    <xf numFmtId="183" fontId="7" fillId="16" borderId="46" xfId="0" applyNumberFormat="1" applyFont="1" applyFill="1" applyBorder="1" applyAlignment="1">
      <alignment horizontal="right" vertical="center"/>
    </xf>
    <xf numFmtId="183" fontId="7" fillId="9" borderId="46" xfId="0" applyNumberFormat="1" applyFont="1" applyFill="1" applyBorder="1" applyAlignment="1">
      <alignment horizontal="right" vertical="center"/>
    </xf>
    <xf numFmtId="0" fontId="7" fillId="15" borderId="70" xfId="0" applyFont="1" applyFill="1" applyBorder="1" applyAlignment="1">
      <alignment horizontal="left" vertical="center" wrapText="1"/>
    </xf>
    <xf numFmtId="0" fontId="7" fillId="15" borderId="0" xfId="0" applyFont="1" applyFill="1" applyAlignment="1">
      <alignment horizontal="left" vertical="center" wrapText="1"/>
    </xf>
    <xf numFmtId="0" fontId="7" fillId="15" borderId="84" xfId="0" applyFont="1" applyFill="1" applyBorder="1" applyAlignment="1">
      <alignment horizontal="left" vertical="center" wrapText="1"/>
    </xf>
    <xf numFmtId="183" fontId="7" fillId="16" borderId="75" xfId="0" applyNumberFormat="1" applyFont="1" applyFill="1" applyBorder="1" applyAlignment="1">
      <alignment vertical="center" wrapText="1"/>
    </xf>
    <xf numFmtId="183" fontId="7" fillId="9" borderId="68" xfId="0" applyNumberFormat="1" applyFont="1" applyFill="1" applyBorder="1" applyAlignment="1">
      <alignment vertical="center" wrapText="1"/>
    </xf>
    <xf numFmtId="183" fontId="7" fillId="0" borderId="75" xfId="0" applyNumberFormat="1" applyFont="1" applyBorder="1" applyAlignment="1">
      <alignment horizontal="center" vertical="center" wrapText="1"/>
    </xf>
    <xf numFmtId="183" fontId="7" fillId="0" borderId="105" xfId="0" applyNumberFormat="1" applyFont="1" applyBorder="1" applyAlignment="1">
      <alignment horizontal="center" vertical="center" wrapText="1"/>
    </xf>
    <xf numFmtId="0" fontId="7" fillId="17" borderId="75" xfId="0" applyFont="1" applyFill="1" applyBorder="1" applyAlignment="1">
      <alignment horizontal="left" vertical="center" wrapText="1"/>
    </xf>
    <xf numFmtId="0" fontId="7" fillId="17" borderId="68" xfId="0" applyFont="1" applyFill="1" applyBorder="1" applyAlignment="1">
      <alignment horizontal="left" vertical="center" wrapText="1"/>
    </xf>
    <xf numFmtId="0" fontId="7" fillId="17" borderId="69" xfId="0" applyFont="1" applyFill="1" applyBorder="1" applyAlignment="1">
      <alignment horizontal="left" vertical="center" wrapText="1"/>
    </xf>
    <xf numFmtId="183" fontId="7" fillId="17" borderId="75" xfId="0" applyNumberFormat="1" applyFont="1" applyFill="1" applyBorder="1" applyAlignment="1">
      <alignment horizontal="right" vertical="center"/>
    </xf>
    <xf numFmtId="183" fontId="7" fillId="17" borderId="105" xfId="0" applyNumberFormat="1" applyFont="1" applyFill="1" applyBorder="1" applyAlignment="1">
      <alignment horizontal="right" vertical="center"/>
    </xf>
    <xf numFmtId="0" fontId="7" fillId="15" borderId="75" xfId="0" applyFont="1" applyFill="1" applyBorder="1" applyAlignment="1">
      <alignment horizontal="left" vertical="center" wrapText="1"/>
    </xf>
    <xf numFmtId="0" fontId="7" fillId="15" borderId="68" xfId="0" applyFont="1" applyFill="1" applyBorder="1" applyAlignment="1">
      <alignment horizontal="left" vertical="center" wrapText="1"/>
    </xf>
    <xf numFmtId="0" fontId="7" fillId="15" borderId="69" xfId="0" applyFont="1" applyFill="1" applyBorder="1" applyAlignment="1">
      <alignment horizontal="left" vertical="center" wrapText="1"/>
    </xf>
    <xf numFmtId="183" fontId="7" fillId="16" borderId="75" xfId="0" applyNumberFormat="1" applyFont="1" applyFill="1" applyBorder="1" applyAlignment="1">
      <alignment horizontal="right" vertical="center" wrapText="1"/>
    </xf>
    <xf numFmtId="183" fontId="7" fillId="9" borderId="68" xfId="0" applyNumberFormat="1" applyFont="1" applyFill="1" applyBorder="1" applyAlignment="1">
      <alignment horizontal="right" vertical="center" wrapText="1"/>
    </xf>
    <xf numFmtId="183" fontId="7" fillId="0" borderId="101" xfId="0" applyNumberFormat="1" applyFont="1" applyBorder="1" applyAlignment="1">
      <alignment horizontal="center" vertical="center" wrapText="1"/>
    </xf>
    <xf numFmtId="183" fontId="7" fillId="0" borderId="60" xfId="0" applyNumberFormat="1" applyFont="1" applyBorder="1" applyAlignment="1">
      <alignment horizontal="center" vertical="center" wrapText="1"/>
    </xf>
    <xf numFmtId="0" fontId="7" fillId="20" borderId="113" xfId="0" applyFont="1" applyFill="1" applyBorder="1" applyAlignment="1">
      <alignment horizontal="left" vertical="center" wrapText="1"/>
    </xf>
    <xf numFmtId="0" fontId="7" fillId="20" borderId="110" xfId="0" applyFont="1" applyFill="1" applyBorder="1" applyAlignment="1">
      <alignment horizontal="left" vertical="center" wrapText="1"/>
    </xf>
    <xf numFmtId="183" fontId="7" fillId="20" borderId="113" xfId="0" applyNumberFormat="1" applyFont="1" applyFill="1" applyBorder="1" applyAlignment="1">
      <alignment horizontal="right" vertical="center"/>
    </xf>
    <xf numFmtId="0" fontId="39" fillId="15" borderId="38" xfId="0" applyFont="1" applyFill="1" applyBorder="1" applyAlignment="1">
      <alignment horizontal="left" vertical="center" wrapText="1"/>
    </xf>
    <xf numFmtId="185" fontId="7" fillId="15" borderId="96" xfId="0" applyNumberFormat="1" applyFont="1" applyFill="1" applyBorder="1" applyAlignment="1">
      <alignment horizontal="right" vertical="top" wrapText="1"/>
    </xf>
    <xf numFmtId="185" fontId="7" fillId="15" borderId="72" xfId="0" applyNumberFormat="1" applyFont="1" applyFill="1" applyBorder="1" applyAlignment="1">
      <alignment horizontal="right" vertical="top" wrapText="1"/>
    </xf>
    <xf numFmtId="185" fontId="7" fillId="17" borderId="75" xfId="0" applyNumberFormat="1" applyFont="1" applyFill="1" applyBorder="1" applyAlignment="1">
      <alignment horizontal="right" vertical="center" wrapText="1"/>
    </xf>
    <xf numFmtId="185" fontId="7" fillId="17" borderId="68" xfId="0" applyNumberFormat="1" applyFont="1" applyFill="1" applyBorder="1" applyAlignment="1">
      <alignment horizontal="right" vertical="center" wrapText="1"/>
    </xf>
    <xf numFmtId="0" fontId="7" fillId="28" borderId="93" xfId="0" applyFont="1" applyFill="1" applyBorder="1" applyAlignment="1">
      <alignment horizontal="center" vertical="center"/>
    </xf>
    <xf numFmtId="0" fontId="7" fillId="28" borderId="6" xfId="0" applyFont="1" applyFill="1" applyBorder="1" applyAlignment="1">
      <alignment horizontal="center" vertical="center"/>
    </xf>
    <xf numFmtId="0" fontId="7" fillId="28" borderId="7" xfId="0" applyFont="1" applyFill="1" applyBorder="1" applyAlignment="1">
      <alignment horizontal="center" vertical="center"/>
    </xf>
    <xf numFmtId="0" fontId="7" fillId="28" borderId="121" xfId="0" applyFont="1" applyFill="1" applyBorder="1" applyAlignment="1">
      <alignment horizontal="center" vertical="center" wrapText="1"/>
    </xf>
    <xf numFmtId="0" fontId="7" fillId="28" borderId="151" xfId="0" applyFont="1" applyFill="1" applyBorder="1" applyAlignment="1">
      <alignment horizontal="center" vertical="center" wrapText="1"/>
    </xf>
    <xf numFmtId="183" fontId="7" fillId="16" borderId="51" xfId="0" applyNumberFormat="1" applyFont="1" applyFill="1" applyBorder="1" applyAlignment="1">
      <alignment horizontal="right" vertical="center" wrapText="1"/>
    </xf>
    <xf numFmtId="183" fontId="7" fillId="9" borderId="46" xfId="0" applyNumberFormat="1" applyFont="1" applyFill="1" applyBorder="1" applyAlignment="1">
      <alignment horizontal="right" vertical="center" wrapText="1"/>
    </xf>
    <xf numFmtId="0" fontId="7" fillId="15" borderId="86" xfId="0" applyFont="1" applyFill="1" applyBorder="1" applyAlignment="1">
      <alignment horizontal="left" vertical="center" wrapText="1"/>
    </xf>
    <xf numFmtId="0" fontId="7" fillId="15" borderId="123" xfId="0" applyFont="1" applyFill="1" applyBorder="1" applyAlignment="1">
      <alignment horizontal="left" vertical="center" wrapText="1"/>
    </xf>
    <xf numFmtId="0" fontId="7" fillId="15" borderId="72" xfId="0" applyFont="1" applyFill="1" applyBorder="1" applyAlignment="1">
      <alignment horizontal="left" vertical="center" wrapText="1"/>
    </xf>
    <xf numFmtId="0" fontId="7" fillId="15" borderId="100" xfId="0" applyFont="1" applyFill="1" applyBorder="1" applyAlignment="1">
      <alignment horizontal="left" vertical="center" wrapText="1"/>
    </xf>
    <xf numFmtId="183" fontId="20" fillId="15" borderId="101" xfId="0" applyNumberFormat="1" applyFont="1" applyFill="1" applyBorder="1" applyAlignment="1">
      <alignment horizontal="center" vertical="center" wrapText="1"/>
    </xf>
    <xf numFmtId="183" fontId="20" fillId="15" borderId="86" xfId="0" applyNumberFormat="1" applyFont="1" applyFill="1" applyBorder="1" applyAlignment="1">
      <alignment horizontal="center" vertical="center" wrapText="1"/>
    </xf>
    <xf numFmtId="185" fontId="7" fillId="20" borderId="97" xfId="0" applyNumberFormat="1" applyFont="1" applyFill="1" applyBorder="1" applyAlignment="1">
      <alignment horizontal="right" vertical="center"/>
    </xf>
    <xf numFmtId="185" fontId="7" fillId="20" borderId="113" xfId="0" applyNumberFormat="1" applyFont="1" applyFill="1" applyBorder="1" applyAlignment="1">
      <alignment horizontal="right" vertical="center"/>
    </xf>
    <xf numFmtId="0" fontId="39" fillId="15" borderId="121" xfId="0" applyFont="1" applyFill="1" applyBorder="1" applyAlignment="1">
      <alignment horizontal="center" vertical="center"/>
    </xf>
    <xf numFmtId="0" fontId="19" fillId="15" borderId="93" xfId="0" applyFont="1" applyFill="1" applyBorder="1" applyAlignment="1">
      <alignment horizontal="center" vertical="center"/>
    </xf>
    <xf numFmtId="0" fontId="19" fillId="15" borderId="49" xfId="0" applyFont="1" applyFill="1" applyBorder="1" applyAlignment="1">
      <alignment horizontal="center" vertical="center"/>
    </xf>
    <xf numFmtId="0" fontId="19" fillId="15" borderId="73" xfId="0" applyFont="1" applyFill="1" applyBorder="1" applyAlignment="1">
      <alignment horizontal="center" vertical="center"/>
    </xf>
    <xf numFmtId="0" fontId="19" fillId="15" borderId="71" xfId="0" applyFont="1" applyFill="1" applyBorder="1" applyAlignment="1">
      <alignment horizontal="center" vertical="center"/>
    </xf>
    <xf numFmtId="0" fontId="4" fillId="15" borderId="49" xfId="0" applyFont="1" applyFill="1" applyBorder="1" applyAlignment="1">
      <alignment horizontal="center" vertical="center"/>
    </xf>
    <xf numFmtId="0" fontId="4" fillId="15" borderId="92" xfId="0" applyFont="1" applyFill="1" applyBorder="1" applyAlignment="1">
      <alignment horizontal="center" vertical="center"/>
    </xf>
    <xf numFmtId="0" fontId="4" fillId="15" borderId="71" xfId="0" applyFont="1" applyFill="1" applyBorder="1" applyAlignment="1">
      <alignment horizontal="center" vertical="center"/>
    </xf>
    <xf numFmtId="0" fontId="4" fillId="15" borderId="90" xfId="0" applyFont="1" applyFill="1" applyBorder="1" applyAlignment="1">
      <alignment horizontal="center" vertical="center"/>
    </xf>
    <xf numFmtId="3" fontId="7" fillId="16" borderId="93" xfId="0" applyNumberFormat="1" applyFont="1" applyFill="1" applyBorder="1" applyAlignment="1">
      <alignment horizontal="center" vertical="center"/>
    </xf>
    <xf numFmtId="3" fontId="7" fillId="9" borderId="49" xfId="0" applyNumberFormat="1" applyFont="1" applyFill="1" applyBorder="1" applyAlignment="1">
      <alignment horizontal="center" vertical="center"/>
    </xf>
    <xf numFmtId="3" fontId="7" fillId="9" borderId="92" xfId="0" applyNumberFormat="1" applyFont="1" applyFill="1" applyBorder="1" applyAlignment="1">
      <alignment horizontal="center" vertical="center"/>
    </xf>
    <xf numFmtId="3" fontId="7" fillId="9" borderId="73" xfId="0" applyNumberFormat="1" applyFont="1" applyFill="1" applyBorder="1" applyAlignment="1">
      <alignment horizontal="center" vertical="center"/>
    </xf>
    <xf numFmtId="3" fontId="7" fillId="9" borderId="71" xfId="0" applyNumberFormat="1" applyFont="1" applyFill="1" applyBorder="1" applyAlignment="1">
      <alignment horizontal="center" vertical="center"/>
    </xf>
    <xf numFmtId="3" fontId="7" fillId="9" borderId="90" xfId="0" applyNumberFormat="1" applyFont="1" applyFill="1" applyBorder="1" applyAlignment="1">
      <alignment horizontal="center" vertical="center"/>
    </xf>
    <xf numFmtId="0" fontId="8" fillId="15" borderId="93" xfId="0" applyFont="1" applyFill="1" applyBorder="1" applyAlignment="1">
      <alignment horizontal="center" vertical="center" wrapText="1"/>
    </xf>
    <xf numFmtId="0" fontId="8" fillId="15" borderId="49" xfId="0" applyFont="1" applyFill="1" applyBorder="1" applyAlignment="1">
      <alignment horizontal="center" vertical="center" wrapText="1"/>
    </xf>
    <xf numFmtId="0" fontId="8" fillId="15" borderId="73" xfId="0" applyFont="1" applyFill="1" applyBorder="1" applyAlignment="1">
      <alignment horizontal="center" vertical="center" wrapText="1"/>
    </xf>
    <xf numFmtId="0" fontId="8" fillId="15" borderId="71" xfId="0" applyFont="1" applyFill="1" applyBorder="1" applyAlignment="1">
      <alignment horizontal="center" vertical="center" wrapText="1"/>
    </xf>
    <xf numFmtId="0" fontId="4" fillId="15" borderId="49" xfId="0" applyFont="1" applyFill="1" applyBorder="1" applyAlignment="1">
      <alignment horizontal="center" vertical="center" wrapText="1"/>
    </xf>
    <xf numFmtId="0" fontId="4" fillId="15" borderId="92" xfId="0" applyFont="1" applyFill="1" applyBorder="1" applyAlignment="1">
      <alignment horizontal="center" vertical="center" wrapText="1"/>
    </xf>
    <xf numFmtId="0" fontId="4" fillId="15" borderId="71" xfId="0" applyFont="1" applyFill="1" applyBorder="1" applyAlignment="1">
      <alignment horizontal="center" vertical="center" wrapText="1"/>
    </xf>
    <xf numFmtId="0" fontId="4" fillId="15" borderId="90" xfId="0" applyFont="1" applyFill="1" applyBorder="1" applyAlignment="1">
      <alignment horizontal="center" vertical="center" wrapText="1"/>
    </xf>
    <xf numFmtId="3" fontId="7" fillId="15" borderId="93" xfId="0" applyNumberFormat="1" applyFont="1" applyFill="1" applyBorder="1" applyAlignment="1">
      <alignment horizontal="center" vertical="center"/>
    </xf>
    <xf numFmtId="3" fontId="7" fillId="15" borderId="49" xfId="0" applyNumberFormat="1" applyFont="1" applyFill="1" applyBorder="1" applyAlignment="1">
      <alignment horizontal="center" vertical="center"/>
    </xf>
    <xf numFmtId="3" fontId="7" fillId="15" borderId="92" xfId="0" applyNumberFormat="1" applyFont="1" applyFill="1" applyBorder="1" applyAlignment="1">
      <alignment horizontal="center" vertical="center"/>
    </xf>
    <xf numFmtId="3" fontId="7" fillId="15" borderId="73" xfId="0" applyNumberFormat="1" applyFont="1" applyFill="1" applyBorder="1" applyAlignment="1">
      <alignment horizontal="center" vertical="center"/>
    </xf>
    <xf numFmtId="3" fontId="7" fillId="15" borderId="71" xfId="0" applyNumberFormat="1" applyFont="1" applyFill="1" applyBorder="1" applyAlignment="1">
      <alignment horizontal="center" vertical="center"/>
    </xf>
    <xf numFmtId="3" fontId="7" fillId="15" borderId="90" xfId="0" applyNumberFormat="1" applyFont="1" applyFill="1" applyBorder="1" applyAlignment="1">
      <alignment horizontal="center" vertical="center"/>
    </xf>
    <xf numFmtId="0" fontId="7" fillId="15" borderId="71" xfId="0" applyFont="1" applyFill="1" applyBorder="1" applyAlignment="1">
      <alignment horizontal="left" vertical="top"/>
    </xf>
    <xf numFmtId="0" fontId="7" fillId="15" borderId="93" xfId="0" applyFont="1" applyFill="1" applyBorder="1" applyAlignment="1">
      <alignment horizontal="center" vertical="center"/>
    </xf>
    <xf numFmtId="0" fontId="7" fillId="15" borderId="49" xfId="0" applyFont="1" applyFill="1" applyBorder="1" applyAlignment="1">
      <alignment horizontal="center" vertical="center"/>
    </xf>
    <xf numFmtId="0" fontId="7" fillId="15" borderId="70" xfId="0" applyFont="1" applyFill="1" applyBorder="1" applyAlignment="1">
      <alignment horizontal="center" vertical="center"/>
    </xf>
    <xf numFmtId="0" fontId="7" fillId="15" borderId="0" xfId="0" applyFont="1" applyFill="1" applyAlignment="1">
      <alignment horizontal="center" vertical="center"/>
    </xf>
    <xf numFmtId="0" fontId="7" fillId="15" borderId="73" xfId="0" applyFont="1" applyFill="1" applyBorder="1" applyAlignment="1">
      <alignment horizontal="center" vertical="center"/>
    </xf>
    <xf numFmtId="0" fontId="7" fillId="15" borderId="71" xfId="0" applyFont="1" applyFill="1" applyBorder="1" applyAlignment="1">
      <alignment horizontal="center" vertical="center"/>
    </xf>
    <xf numFmtId="0" fontId="7" fillId="23" borderId="70" xfId="0" applyFont="1" applyFill="1" applyBorder="1" applyAlignment="1">
      <alignment horizontal="center" vertical="center"/>
    </xf>
    <xf numFmtId="0" fontId="7" fillId="23" borderId="102" xfId="0" applyFont="1" applyFill="1" applyBorder="1" applyAlignment="1">
      <alignment horizontal="center" vertical="center"/>
    </xf>
    <xf numFmtId="0" fontId="7" fillId="22" borderId="166" xfId="0" applyFont="1" applyFill="1" applyBorder="1" applyAlignment="1">
      <alignment horizontal="center" vertical="center"/>
    </xf>
    <xf numFmtId="0" fontId="7" fillId="22" borderId="162" xfId="0" applyFont="1" applyFill="1" applyBorder="1" applyAlignment="1">
      <alignment horizontal="center" vertical="center"/>
    </xf>
    <xf numFmtId="0" fontId="7" fillId="22" borderId="164" xfId="0" applyFont="1" applyFill="1" applyBorder="1" applyAlignment="1">
      <alignment horizontal="center" vertical="center"/>
    </xf>
    <xf numFmtId="0" fontId="7" fillId="21" borderId="187" xfId="0" applyFont="1" applyFill="1" applyBorder="1" applyAlignment="1">
      <alignment horizontal="center" vertical="center"/>
    </xf>
    <xf numFmtId="0" fontId="7" fillId="21" borderId="186" xfId="0" applyFont="1" applyFill="1" applyBorder="1" applyAlignment="1">
      <alignment horizontal="center" vertical="center"/>
    </xf>
    <xf numFmtId="0" fontId="7" fillId="21" borderId="185" xfId="0" applyFont="1" applyFill="1" applyBorder="1" applyAlignment="1">
      <alignment horizontal="center" vertical="center"/>
    </xf>
    <xf numFmtId="0" fontId="8" fillId="15" borderId="71" xfId="0" applyFont="1" applyFill="1" applyBorder="1" applyAlignment="1">
      <alignment horizontal="right"/>
    </xf>
    <xf numFmtId="0" fontId="24" fillId="15" borderId="0" xfId="0" applyFont="1" applyFill="1" applyAlignment="1">
      <alignment horizontal="center" vertical="center"/>
    </xf>
    <xf numFmtId="0" fontId="4" fillId="16" borderId="5" xfId="0" applyFont="1" applyFill="1" applyBorder="1" applyAlignment="1">
      <alignment horizontal="center" vertical="center"/>
    </xf>
    <xf numFmtId="0" fontId="4" fillId="9" borderId="7" xfId="0" applyFont="1" applyFill="1" applyBorder="1" applyAlignment="1">
      <alignment horizontal="center" vertical="center"/>
    </xf>
    <xf numFmtId="0" fontId="7" fillId="15" borderId="0" xfId="0" applyFont="1" applyFill="1" applyAlignment="1">
      <alignment horizontal="left" vertical="top" wrapText="1"/>
    </xf>
    <xf numFmtId="186" fontId="7" fillId="16" borderId="93" xfId="0" applyNumberFormat="1" applyFont="1" applyFill="1" applyBorder="1" applyAlignment="1">
      <alignment horizontal="center" vertical="center"/>
    </xf>
    <xf numFmtId="186" fontId="7" fillId="9" borderId="49" xfId="0" applyNumberFormat="1" applyFont="1" applyFill="1" applyBorder="1" applyAlignment="1">
      <alignment horizontal="center" vertical="center"/>
    </xf>
    <xf numFmtId="186" fontId="7" fillId="9" borderId="92" xfId="0" applyNumberFormat="1" applyFont="1" applyFill="1" applyBorder="1" applyAlignment="1">
      <alignment horizontal="center" vertical="center"/>
    </xf>
    <xf numFmtId="186" fontId="7" fillId="9" borderId="73" xfId="0" applyNumberFormat="1" applyFont="1" applyFill="1" applyBorder="1" applyAlignment="1">
      <alignment horizontal="center" vertical="center"/>
    </xf>
    <xf numFmtId="186" fontId="7" fillId="9" borderId="71" xfId="0" applyNumberFormat="1" applyFont="1" applyFill="1" applyBorder="1" applyAlignment="1">
      <alignment horizontal="center" vertical="center"/>
    </xf>
    <xf numFmtId="186" fontId="7" fillId="9" borderId="90" xfId="0" applyNumberFormat="1" applyFont="1" applyFill="1" applyBorder="1" applyAlignment="1">
      <alignment horizontal="center" vertical="center"/>
    </xf>
    <xf numFmtId="0" fontId="9" fillId="16" borderId="93" xfId="17" applyFont="1" applyFill="1" applyBorder="1" applyAlignment="1" applyProtection="1">
      <alignment horizontal="center" vertical="center"/>
      <protection locked="0"/>
    </xf>
    <xf numFmtId="0" fontId="9" fillId="9" borderId="70" xfId="17" applyFont="1" applyFill="1" applyBorder="1" applyAlignment="1" applyProtection="1">
      <alignment horizontal="center" vertical="center"/>
      <protection locked="0"/>
    </xf>
    <xf numFmtId="0" fontId="9" fillId="9" borderId="73" xfId="17" applyFont="1" applyFill="1" applyBorder="1" applyAlignment="1" applyProtection="1">
      <alignment horizontal="center" vertical="center"/>
      <protection locked="0"/>
    </xf>
    <xf numFmtId="0" fontId="7" fillId="0" borderId="49" xfId="0" applyFont="1" applyBorder="1" applyAlignment="1">
      <alignment horizontal="left" vertical="center" wrapText="1"/>
    </xf>
    <xf numFmtId="0" fontId="7" fillId="0" borderId="92" xfId="0" applyFont="1" applyBorder="1" applyAlignment="1">
      <alignment horizontal="left" vertical="center" wrapText="1"/>
    </xf>
    <xf numFmtId="0" fontId="7" fillId="0" borderId="0" xfId="0" applyFont="1" applyAlignment="1">
      <alignment horizontal="left" vertical="center" wrapText="1"/>
    </xf>
    <xf numFmtId="0" fontId="7" fillId="0" borderId="84" xfId="0" applyFont="1" applyBorder="1" applyAlignment="1">
      <alignment horizontal="left" vertical="center" wrapText="1"/>
    </xf>
    <xf numFmtId="0" fontId="7" fillId="0" borderId="71" xfId="0" applyFont="1" applyBorder="1" applyAlignment="1">
      <alignment horizontal="left" vertical="center" wrapText="1"/>
    </xf>
    <xf numFmtId="0" fontId="7" fillId="0" borderId="90" xfId="0" applyFont="1" applyBorder="1" applyAlignment="1">
      <alignment horizontal="left" vertical="center" wrapText="1"/>
    </xf>
    <xf numFmtId="177" fontId="8" fillId="15" borderId="49" xfId="0" applyNumberFormat="1" applyFont="1" applyFill="1" applyBorder="1" applyAlignment="1">
      <alignment horizontal="left" vertical="center"/>
    </xf>
    <xf numFmtId="0" fontId="0" fillId="16" borderId="46" xfId="0" applyFill="1" applyBorder="1" applyAlignment="1">
      <alignment horizontal="center" vertical="center" shrinkToFit="1"/>
    </xf>
    <xf numFmtId="0" fontId="0" fillId="9" borderId="46" xfId="0" applyFill="1" applyBorder="1" applyAlignment="1">
      <alignment horizontal="center" vertical="center" shrinkToFit="1"/>
    </xf>
    <xf numFmtId="0" fontId="0" fillId="9" borderId="52" xfId="0" applyFill="1" applyBorder="1" applyAlignment="1">
      <alignment horizontal="center" vertical="center" shrinkToFit="1"/>
    </xf>
    <xf numFmtId="177" fontId="8" fillId="15" borderId="0" xfId="0" applyNumberFormat="1" applyFont="1" applyFill="1" applyAlignment="1">
      <alignment horizontal="left" vertical="center"/>
    </xf>
    <xf numFmtId="0" fontId="0" fillId="16" borderId="72" xfId="0" applyFill="1" applyBorder="1" applyAlignment="1">
      <alignment horizontal="center" vertical="center" shrinkToFit="1"/>
    </xf>
    <xf numFmtId="0" fontId="0" fillId="9" borderId="72" xfId="0" applyFill="1" applyBorder="1" applyAlignment="1">
      <alignment horizontal="center" vertical="center" shrinkToFit="1"/>
    </xf>
    <xf numFmtId="0" fontId="0" fillId="9" borderId="100" xfId="0" applyFill="1" applyBorder="1" applyAlignment="1">
      <alignment horizontal="center" vertical="center" shrinkToFit="1"/>
    </xf>
    <xf numFmtId="177" fontId="8" fillId="15" borderId="71" xfId="0" applyNumberFormat="1" applyFont="1" applyFill="1" applyBorder="1" applyAlignment="1">
      <alignment horizontal="left" vertical="center"/>
    </xf>
    <xf numFmtId="0" fontId="0" fillId="16" borderId="71" xfId="0" applyFill="1" applyBorder="1" applyAlignment="1">
      <alignment horizontal="center" vertical="center" shrinkToFit="1"/>
    </xf>
    <xf numFmtId="0" fontId="0" fillId="9" borderId="71" xfId="0" applyFill="1" applyBorder="1" applyAlignment="1">
      <alignment horizontal="center" vertical="center" shrinkToFit="1"/>
    </xf>
    <xf numFmtId="0" fontId="0" fillId="9" borderId="90" xfId="0" applyFill="1" applyBorder="1" applyAlignment="1">
      <alignment horizontal="center" vertical="center" shrinkToFit="1"/>
    </xf>
    <xf numFmtId="177" fontId="15" fillId="15" borderId="0" xfId="0" applyNumberFormat="1" applyFont="1" applyFill="1">
      <alignment vertical="center"/>
    </xf>
    <xf numFmtId="177" fontId="8" fillId="16" borderId="72" xfId="0" applyNumberFormat="1" applyFont="1" applyFill="1" applyBorder="1" applyAlignment="1">
      <alignment horizontal="left" vertical="center" shrinkToFit="1"/>
    </xf>
    <xf numFmtId="0" fontId="0" fillId="0" borderId="72" xfId="0" applyBorder="1" applyAlignment="1">
      <alignment horizontal="left" vertical="center"/>
    </xf>
    <xf numFmtId="0" fontId="0" fillId="0" borderId="100" xfId="0" applyBorder="1" applyAlignment="1">
      <alignment horizontal="left" vertical="center"/>
    </xf>
    <xf numFmtId="177" fontId="8" fillId="15" borderId="0" xfId="0" applyNumberFormat="1" applyFont="1" applyFill="1">
      <alignment vertical="center"/>
    </xf>
    <xf numFmtId="177" fontId="16" fillId="15" borderId="71" xfId="0" applyNumberFormat="1" applyFont="1" applyFill="1" applyBorder="1" applyAlignment="1">
      <alignment vertical="center" wrapText="1"/>
    </xf>
    <xf numFmtId="177" fontId="8" fillId="16" borderId="71" xfId="0" applyNumberFormat="1" applyFont="1" applyFill="1" applyBorder="1" applyAlignment="1">
      <alignment horizontal="left" vertical="center" shrinkToFit="1"/>
    </xf>
    <xf numFmtId="0" fontId="0" fillId="0" borderId="71" xfId="0" applyBorder="1" applyAlignment="1">
      <alignment horizontal="left" vertical="center"/>
    </xf>
    <xf numFmtId="0" fontId="0" fillId="0" borderId="90" xfId="0" applyBorder="1" applyAlignment="1">
      <alignment horizontal="left" vertical="center"/>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177" fontId="8" fillId="15" borderId="5" xfId="0" applyNumberFormat="1" applyFont="1" applyFill="1" applyBorder="1" applyAlignment="1">
      <alignment horizontal="center" vertical="center" wrapText="1" shrinkToFit="1"/>
    </xf>
    <xf numFmtId="177" fontId="8" fillId="15" borderId="6" xfId="0" applyNumberFormat="1" applyFont="1" applyFill="1" applyBorder="1" applyAlignment="1">
      <alignment horizontal="center" vertical="center" wrapText="1" shrinkToFit="1"/>
    </xf>
    <xf numFmtId="0" fontId="7" fillId="16" borderId="6" xfId="0" applyFont="1" applyFill="1" applyBorder="1" applyAlignment="1">
      <alignment horizontal="left" vertical="center" wrapText="1"/>
    </xf>
    <xf numFmtId="0" fontId="7" fillId="9" borderId="6" xfId="0" applyFont="1" applyFill="1" applyBorder="1" applyAlignment="1">
      <alignment horizontal="left" vertical="center" wrapText="1"/>
    </xf>
    <xf numFmtId="0" fontId="7" fillId="9" borderId="7" xfId="0" applyFont="1" applyFill="1" applyBorder="1" applyAlignment="1">
      <alignment horizontal="left" vertical="center" wrapText="1"/>
    </xf>
    <xf numFmtId="0" fontId="33" fillId="0" borderId="0" xfId="0" applyFont="1" applyAlignment="1" applyProtection="1">
      <alignment horizontal="center" vertical="center" wrapText="1"/>
      <protection locked="0"/>
    </xf>
    <xf numFmtId="177" fontId="29" fillId="15" borderId="0" xfId="0" applyNumberFormat="1" applyFont="1" applyFill="1" applyAlignment="1">
      <alignment horizontal="center" vertical="center" shrinkToFit="1"/>
    </xf>
    <xf numFmtId="0" fontId="8" fillId="16" borderId="46" xfId="0" applyFont="1" applyFill="1" applyBorder="1" applyAlignment="1">
      <alignment horizontal="left" vertical="center" shrinkToFit="1"/>
    </xf>
    <xf numFmtId="0" fontId="8" fillId="9" borderId="46" xfId="0" applyFont="1" applyFill="1" applyBorder="1" applyAlignment="1">
      <alignment horizontal="left" vertical="center" shrinkToFit="1"/>
    </xf>
    <xf numFmtId="0" fontId="8" fillId="9" borderId="52" xfId="0" applyFont="1" applyFill="1" applyBorder="1" applyAlignment="1">
      <alignment horizontal="left" vertical="center" shrinkToFit="1"/>
    </xf>
    <xf numFmtId="0" fontId="0" fillId="16" borderId="46" xfId="0" applyFill="1" applyBorder="1" applyAlignment="1">
      <alignment horizontal="left" vertical="center" shrinkToFit="1"/>
    </xf>
    <xf numFmtId="0" fontId="0" fillId="9" borderId="46" xfId="0" applyFill="1" applyBorder="1" applyAlignment="1">
      <alignment horizontal="left" vertical="center" shrinkToFit="1"/>
    </xf>
    <xf numFmtId="0" fontId="0" fillId="9" borderId="52" xfId="0" applyFill="1" applyBorder="1" applyAlignment="1">
      <alignment horizontal="left" vertical="center" shrinkToFit="1"/>
    </xf>
    <xf numFmtId="0" fontId="0" fillId="16" borderId="68" xfId="0" applyFill="1" applyBorder="1" applyAlignment="1">
      <alignment horizontal="left" vertical="center" shrinkToFit="1"/>
    </xf>
    <xf numFmtId="0" fontId="0" fillId="9" borderId="68" xfId="0" applyFill="1" applyBorder="1" applyAlignment="1">
      <alignment horizontal="left" vertical="center" shrinkToFit="1"/>
    </xf>
    <xf numFmtId="0" fontId="0" fillId="9" borderId="69" xfId="0" applyFill="1" applyBorder="1" applyAlignment="1">
      <alignment horizontal="left" vertical="center" shrinkToFit="1"/>
    </xf>
    <xf numFmtId="0" fontId="0" fillId="16" borderId="71" xfId="0" applyFill="1" applyBorder="1" applyAlignment="1">
      <alignment horizontal="left" vertical="center" shrinkToFit="1"/>
    </xf>
    <xf numFmtId="0" fontId="0" fillId="9" borderId="71" xfId="0" applyFill="1" applyBorder="1" applyAlignment="1">
      <alignment horizontal="left" vertical="center" shrinkToFit="1"/>
    </xf>
    <xf numFmtId="0" fontId="0" fillId="9" borderId="90" xfId="0" applyFill="1" applyBorder="1" applyAlignment="1">
      <alignment horizontal="left" vertical="center" shrinkToFit="1"/>
    </xf>
    <xf numFmtId="0" fontId="8" fillId="16" borderId="71" xfId="0" applyFont="1" applyFill="1" applyBorder="1" applyAlignment="1">
      <alignment horizontal="center" vertical="center"/>
    </xf>
    <xf numFmtId="0" fontId="8" fillId="9" borderId="71" xfId="0" applyFont="1" applyFill="1" applyBorder="1" applyAlignment="1">
      <alignment horizontal="center" vertical="center"/>
    </xf>
    <xf numFmtId="0" fontId="8" fillId="16" borderId="46" xfId="0" applyFont="1" applyFill="1" applyBorder="1" applyAlignment="1">
      <alignment horizontal="left" vertical="center"/>
    </xf>
    <xf numFmtId="0" fontId="8" fillId="9" borderId="46" xfId="0" applyFont="1" applyFill="1" applyBorder="1" applyAlignment="1">
      <alignment horizontal="left" vertical="center"/>
    </xf>
    <xf numFmtId="0" fontId="8" fillId="9" borderId="52" xfId="0" applyFont="1" applyFill="1" applyBorder="1" applyAlignment="1">
      <alignment horizontal="left" vertical="center"/>
    </xf>
    <xf numFmtId="0" fontId="8" fillId="16" borderId="113" xfId="0" applyFont="1" applyFill="1" applyBorder="1" applyAlignment="1">
      <alignment horizontal="left" vertical="center"/>
    </xf>
    <xf numFmtId="0" fontId="8" fillId="9" borderId="113" xfId="0" applyFont="1" applyFill="1" applyBorder="1" applyAlignment="1">
      <alignment horizontal="left" vertical="center"/>
    </xf>
    <xf numFmtId="0" fontId="8" fillId="9" borderId="110" xfId="0" applyFont="1" applyFill="1" applyBorder="1" applyAlignment="1">
      <alignment horizontal="left" vertical="center"/>
    </xf>
    <xf numFmtId="0" fontId="8" fillId="16" borderId="46" xfId="17" applyFont="1" applyFill="1" applyBorder="1" applyAlignment="1" applyProtection="1">
      <alignment horizontal="left" vertical="center"/>
      <protection locked="0"/>
    </xf>
    <xf numFmtId="0" fontId="8" fillId="9" borderId="46" xfId="17" applyFont="1" applyFill="1" applyBorder="1" applyAlignment="1" applyProtection="1">
      <alignment horizontal="left" vertical="center"/>
      <protection locked="0"/>
    </xf>
    <xf numFmtId="0" fontId="8" fillId="9" borderId="52" xfId="17" applyFont="1" applyFill="1" applyBorder="1" applyAlignment="1" applyProtection="1">
      <alignment horizontal="left" vertical="center"/>
      <protection locked="0"/>
    </xf>
    <xf numFmtId="0" fontId="8" fillId="16" borderId="113" xfId="17" applyFont="1" applyFill="1" applyBorder="1" applyAlignment="1" applyProtection="1">
      <alignment horizontal="center" vertical="center"/>
      <protection locked="0"/>
    </xf>
    <xf numFmtId="0" fontId="8" fillId="9" borderId="113" xfId="17" applyFont="1" applyFill="1" applyBorder="1" applyAlignment="1" applyProtection="1">
      <alignment horizontal="center" vertical="center"/>
      <protection locked="0"/>
    </xf>
    <xf numFmtId="0" fontId="8" fillId="9" borderId="110" xfId="17" applyFont="1" applyFill="1" applyBorder="1" applyAlignment="1" applyProtection="1">
      <alignment horizontal="center" vertical="center"/>
      <protection locked="0"/>
    </xf>
    <xf numFmtId="0" fontId="8" fillId="16" borderId="71" xfId="0" applyFont="1" applyFill="1" applyBorder="1" applyAlignment="1">
      <alignment horizontal="left" vertical="center"/>
    </xf>
    <xf numFmtId="0" fontId="8" fillId="9" borderId="71" xfId="0" applyFont="1" applyFill="1" applyBorder="1" applyAlignment="1">
      <alignment horizontal="left" vertical="center"/>
    </xf>
    <xf numFmtId="0" fontId="8" fillId="9" borderId="90" xfId="0" applyFont="1" applyFill="1" applyBorder="1" applyAlignment="1">
      <alignment horizontal="left" vertical="center"/>
    </xf>
    <xf numFmtId="0" fontId="8" fillId="16" borderId="72" xfId="0" applyFont="1" applyFill="1" applyBorder="1" applyAlignment="1">
      <alignment horizontal="left" vertical="center"/>
    </xf>
    <xf numFmtId="0" fontId="8" fillId="9" borderId="72" xfId="0" applyFont="1" applyFill="1" applyBorder="1" applyAlignment="1">
      <alignment horizontal="left" vertical="center"/>
    </xf>
    <xf numFmtId="0" fontId="8" fillId="9" borderId="100" xfId="0" applyFont="1" applyFill="1" applyBorder="1" applyAlignment="1">
      <alignment horizontal="left" vertical="center"/>
    </xf>
    <xf numFmtId="177" fontId="8" fillId="16" borderId="68" xfId="0" applyNumberFormat="1" applyFont="1" applyFill="1" applyBorder="1" applyAlignment="1">
      <alignment horizontal="left" vertical="center" shrinkToFit="1"/>
    </xf>
    <xf numFmtId="177" fontId="8" fillId="9" borderId="68" xfId="0" applyNumberFormat="1" applyFont="1" applyFill="1" applyBorder="1" applyAlignment="1">
      <alignment horizontal="left" vertical="center" shrinkToFit="1"/>
    </xf>
    <xf numFmtId="177" fontId="8" fillId="9" borderId="69" xfId="0" applyNumberFormat="1" applyFont="1" applyFill="1" applyBorder="1" applyAlignment="1">
      <alignment horizontal="left" vertical="center" shrinkToFit="1"/>
    </xf>
    <xf numFmtId="177" fontId="8" fillId="15" borderId="0" xfId="0" applyNumberFormat="1" applyFont="1" applyFill="1" applyAlignment="1">
      <alignment horizontal="left" vertical="center" wrapText="1" shrinkToFit="1"/>
    </xf>
    <xf numFmtId="0" fontId="0" fillId="0" borderId="0" xfId="0" applyAlignment="1">
      <alignment horizontal="left" vertical="center" wrapText="1" shrinkToFit="1"/>
    </xf>
    <xf numFmtId="0" fontId="7" fillId="0" borderId="49" xfId="0" applyFont="1" applyBorder="1" applyAlignment="1">
      <alignment vertical="center" wrapText="1"/>
    </xf>
    <xf numFmtId="0" fontId="7" fillId="0" borderId="92" xfId="0" applyFont="1" applyBorder="1" applyAlignment="1">
      <alignment vertical="center" wrapText="1"/>
    </xf>
    <xf numFmtId="0" fontId="7" fillId="0" borderId="0" xfId="0" applyFont="1" applyAlignment="1">
      <alignment vertical="center" wrapText="1"/>
    </xf>
    <xf numFmtId="0" fontId="7" fillId="0" borderId="84" xfId="0" applyFont="1" applyBorder="1" applyAlignment="1">
      <alignment vertical="center" wrapText="1"/>
    </xf>
    <xf numFmtId="0" fontId="7" fillId="0" borderId="71" xfId="0" applyFont="1" applyBorder="1" applyAlignment="1">
      <alignment vertical="center" wrapText="1"/>
    </xf>
    <xf numFmtId="0" fontId="7" fillId="0" borderId="90" xfId="0" applyFont="1" applyBorder="1" applyAlignment="1">
      <alignment vertical="center" wrapText="1"/>
    </xf>
    <xf numFmtId="177" fontId="8" fillId="15" borderId="49" xfId="0" applyNumberFormat="1" applyFont="1" applyFill="1" applyBorder="1">
      <alignment vertical="center"/>
    </xf>
    <xf numFmtId="0" fontId="0" fillId="0" borderId="0" xfId="0" applyAlignment="1">
      <alignment horizontal="left" vertical="center"/>
    </xf>
    <xf numFmtId="177" fontId="8" fillId="15" borderId="71" xfId="0" applyNumberFormat="1" applyFont="1" applyFill="1" applyBorder="1" applyAlignment="1">
      <alignment horizontal="left" vertical="center" wrapText="1" shrinkToFit="1"/>
    </xf>
    <xf numFmtId="0" fontId="0" fillId="0" borderId="71" xfId="0" applyBorder="1" applyAlignment="1">
      <alignment horizontal="left" vertical="center" wrapText="1" shrinkToFit="1"/>
    </xf>
    <xf numFmtId="0" fontId="8" fillId="0" borderId="71" xfId="0" applyFont="1" applyBorder="1" applyAlignment="1">
      <alignment horizontal="left" vertical="center"/>
    </xf>
    <xf numFmtId="0" fontId="8" fillId="0" borderId="46" xfId="0" applyFont="1" applyBorder="1" applyAlignment="1">
      <alignment horizontal="left" vertical="center"/>
    </xf>
    <xf numFmtId="0" fontId="8" fillId="16" borderId="68" xfId="0" applyFont="1" applyFill="1" applyBorder="1" applyAlignment="1">
      <alignment horizontal="left" vertical="center"/>
    </xf>
    <xf numFmtId="0" fontId="8" fillId="9" borderId="68" xfId="0" applyFont="1" applyFill="1" applyBorder="1" applyAlignment="1">
      <alignment horizontal="left" vertical="center"/>
    </xf>
    <xf numFmtId="0" fontId="8" fillId="9" borderId="69" xfId="0" applyFont="1" applyFill="1" applyBorder="1" applyAlignment="1">
      <alignment horizontal="left" vertical="center"/>
    </xf>
    <xf numFmtId="0" fontId="12" fillId="0" borderId="0" xfId="0" applyFont="1" applyAlignment="1">
      <alignment horizontal="center" vertical="center"/>
    </xf>
    <xf numFmtId="0" fontId="7" fillId="16" borderId="5" xfId="0" applyFont="1" applyFill="1" applyBorder="1" applyAlignment="1" applyProtection="1">
      <alignment horizontal="left" vertical="center" shrinkToFit="1"/>
      <protection locked="0"/>
    </xf>
    <xf numFmtId="0" fontId="7" fillId="16" borderId="6" xfId="0" applyFont="1" applyFill="1" applyBorder="1" applyAlignment="1" applyProtection="1">
      <alignment horizontal="left" vertical="center" shrinkToFit="1"/>
      <protection locked="0"/>
    </xf>
    <xf numFmtId="0" fontId="22" fillId="16" borderId="6" xfId="0" applyFont="1" applyFill="1" applyBorder="1" applyAlignment="1">
      <alignment horizontal="left" vertical="center"/>
    </xf>
    <xf numFmtId="0" fontId="22" fillId="16" borderId="7" xfId="0" applyFont="1" applyFill="1" applyBorder="1" applyAlignment="1">
      <alignment horizontal="left" vertical="center"/>
    </xf>
    <xf numFmtId="0" fontId="9" fillId="17" borderId="5" xfId="0" applyFont="1" applyFill="1" applyBorder="1" applyAlignment="1">
      <alignment horizontal="center" vertical="center" wrapText="1"/>
    </xf>
    <xf numFmtId="0" fontId="9" fillId="17" borderId="6" xfId="0" applyFont="1" applyFill="1" applyBorder="1" applyAlignment="1">
      <alignment horizontal="center" vertical="center" wrapText="1"/>
    </xf>
    <xf numFmtId="0" fontId="9" fillId="17" borderId="7" xfId="0" applyFont="1" applyFill="1" applyBorder="1" applyAlignment="1">
      <alignment horizontal="center" vertical="center" wrapText="1"/>
    </xf>
    <xf numFmtId="0" fontId="8" fillId="0" borderId="101" xfId="0" applyFont="1" applyBorder="1" applyAlignment="1">
      <alignment horizontal="center" vertical="center"/>
    </xf>
    <xf numFmtId="0" fontId="8" fillId="0" borderId="123" xfId="0" applyFont="1" applyBorder="1" applyAlignment="1">
      <alignment horizontal="center" vertical="center"/>
    </xf>
    <xf numFmtId="0" fontId="8" fillId="0" borderId="73" xfId="0" applyFont="1" applyBorder="1" applyAlignment="1">
      <alignment horizontal="center" vertical="center"/>
    </xf>
    <xf numFmtId="0" fontId="8" fillId="0" borderId="71" xfId="0" applyFont="1" applyBorder="1" applyAlignment="1">
      <alignment horizontal="center" vertical="center"/>
    </xf>
    <xf numFmtId="0" fontId="8" fillId="0" borderId="90" xfId="0" applyFont="1" applyBorder="1" applyAlignment="1">
      <alignment horizontal="center"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4" fillId="0" borderId="93" xfId="0" applyFont="1" applyBorder="1" applyAlignment="1">
      <alignment horizontal="center" vertical="center" wrapText="1"/>
    </xf>
    <xf numFmtId="0" fontId="4" fillId="0" borderId="49" xfId="0" applyFont="1" applyBorder="1" applyAlignment="1">
      <alignment horizontal="center" vertical="center" wrapText="1"/>
    </xf>
    <xf numFmtId="0" fontId="4" fillId="0" borderId="92"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73" xfId="0" applyFont="1" applyBorder="1" applyAlignment="1">
      <alignment horizontal="center" vertical="center" wrapText="1"/>
    </xf>
    <xf numFmtId="0" fontId="4" fillId="0" borderId="71" xfId="0" applyFont="1" applyBorder="1" applyAlignment="1">
      <alignment horizontal="center" vertical="center" wrapText="1"/>
    </xf>
    <xf numFmtId="0" fontId="4" fillId="0" borderId="90" xfId="0" applyFont="1" applyBorder="1" applyAlignment="1">
      <alignment horizontal="center" vertical="center" wrapText="1"/>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9" fillId="16" borderId="5" xfId="0" applyFont="1" applyFill="1" applyBorder="1" applyAlignment="1">
      <alignment horizontal="center" vertical="center" wrapText="1"/>
    </xf>
    <xf numFmtId="0" fontId="9" fillId="9" borderId="6" xfId="0" applyFont="1" applyFill="1" applyBorder="1" applyAlignment="1">
      <alignment horizontal="center" vertical="center" wrapText="1"/>
    </xf>
    <xf numFmtId="0" fontId="7" fillId="15" borderId="0" xfId="0" applyFont="1" applyFill="1" applyAlignment="1">
      <alignment horizontal="left" vertical="center"/>
    </xf>
    <xf numFmtId="0" fontId="7" fillId="15" borderId="0" xfId="0" applyFont="1" applyFill="1" applyAlignment="1" applyProtection="1">
      <alignment horizontal="left" vertical="center" shrinkToFit="1"/>
      <protection locked="0"/>
    </xf>
    <xf numFmtId="0" fontId="7" fillId="15" borderId="0" xfId="0" applyFont="1" applyFill="1" applyAlignment="1" applyProtection="1">
      <alignment horizontal="center" vertical="center"/>
      <protection locked="0"/>
    </xf>
    <xf numFmtId="2" fontId="7" fillId="0" borderId="0" xfId="0" applyNumberFormat="1" applyFont="1" applyAlignment="1" applyProtection="1">
      <alignment horizontal="center" vertical="center" shrinkToFit="1"/>
      <protection locked="0"/>
    </xf>
    <xf numFmtId="0" fontId="7" fillId="15" borderId="0" xfId="0" applyFont="1" applyFill="1" applyAlignment="1" applyProtection="1">
      <alignment horizontal="center" vertical="center" shrinkToFit="1"/>
      <protection locked="0"/>
    </xf>
    <xf numFmtId="177" fontId="16" fillId="15" borderId="0" xfId="0" applyNumberFormat="1" applyFont="1" applyFill="1" applyAlignment="1">
      <alignment vertical="center" wrapText="1" shrinkToFit="1"/>
    </xf>
    <xf numFmtId="0" fontId="8" fillId="15" borderId="0" xfId="0" applyFont="1" applyFill="1" applyAlignment="1" applyProtection="1">
      <alignment horizontal="left" vertical="center" shrinkToFit="1"/>
      <protection locked="0"/>
    </xf>
    <xf numFmtId="177" fontId="8" fillId="15" borderId="0" xfId="0" applyNumberFormat="1" applyFont="1" applyFill="1" applyAlignment="1">
      <alignment horizontal="center" vertical="center" wrapText="1" shrinkToFit="1"/>
    </xf>
    <xf numFmtId="0" fontId="8" fillId="0" borderId="0" xfId="0" applyFont="1" applyAlignment="1">
      <alignment horizontal="center" vertical="center" shrinkToFit="1"/>
    </xf>
    <xf numFmtId="0" fontId="23" fillId="0" borderId="0" xfId="0" applyFont="1">
      <alignment vertical="center"/>
    </xf>
    <xf numFmtId="0" fontId="8" fillId="0" borderId="46" xfId="0" applyFont="1" applyBorder="1" applyAlignment="1">
      <alignment horizontal="left" vertical="center" wrapText="1"/>
    </xf>
    <xf numFmtId="0" fontId="8" fillId="0" borderId="51" xfId="0" applyFont="1" applyBorder="1" applyAlignment="1">
      <alignment horizontal="center" vertical="center" wrapText="1"/>
    </xf>
    <xf numFmtId="0" fontId="8" fillId="0" borderId="46" xfId="0" applyFont="1" applyBorder="1" applyAlignment="1">
      <alignment horizontal="center" vertical="center" wrapText="1"/>
    </xf>
    <xf numFmtId="0" fontId="8" fillId="0" borderId="52"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8" fillId="0" borderId="45" xfId="0" applyFont="1" applyBorder="1" applyAlignment="1">
      <alignment horizontal="center" vertical="center" wrapText="1"/>
    </xf>
    <xf numFmtId="0" fontId="8" fillId="0" borderId="97" xfId="0" applyFont="1" applyBorder="1" applyAlignment="1">
      <alignment horizontal="center" vertical="center" wrapText="1"/>
    </xf>
    <xf numFmtId="0" fontId="8" fillId="0" borderId="113" xfId="0" applyFont="1" applyBorder="1" applyAlignment="1">
      <alignment horizontal="center" vertical="center" wrapText="1"/>
    </xf>
    <xf numFmtId="0" fontId="8" fillId="0" borderId="115" xfId="0" applyFont="1" applyBorder="1" applyAlignment="1">
      <alignment horizontal="center" vertical="center" wrapText="1"/>
    </xf>
    <xf numFmtId="0" fontId="0" fillId="0" borderId="68" xfId="0" applyBorder="1" applyAlignment="1">
      <alignment horizontal="left" vertical="center"/>
    </xf>
    <xf numFmtId="0" fontId="0" fillId="0" borderId="69" xfId="0" applyBorder="1" applyAlignment="1">
      <alignment horizontal="left" vertical="center"/>
    </xf>
    <xf numFmtId="0" fontId="0" fillId="0" borderId="49" xfId="0" applyBorder="1" applyAlignment="1">
      <alignment horizontal="left" vertical="center"/>
    </xf>
    <xf numFmtId="177" fontId="8" fillId="16" borderId="46" xfId="0" applyNumberFormat="1" applyFont="1" applyFill="1" applyBorder="1" applyAlignment="1">
      <alignment horizontal="left" vertical="center" shrinkToFit="1"/>
    </xf>
    <xf numFmtId="0" fontId="0" fillId="0" borderId="46" xfId="0" applyBorder="1" applyAlignment="1">
      <alignment horizontal="left" vertical="center"/>
    </xf>
    <xf numFmtId="0" fontId="0" fillId="0" borderId="52" xfId="0" applyBorder="1" applyAlignment="1">
      <alignment horizontal="left" vertical="center"/>
    </xf>
    <xf numFmtId="177" fontId="16" fillId="0" borderId="0" xfId="0" applyNumberFormat="1" applyFont="1" applyAlignment="1">
      <alignment horizontal="left" vertical="center"/>
    </xf>
    <xf numFmtId="177" fontId="16" fillId="0" borderId="84" xfId="0" applyNumberFormat="1" applyFont="1" applyBorder="1" applyAlignment="1">
      <alignment horizontal="left" vertical="center"/>
    </xf>
    <xf numFmtId="177" fontId="16" fillId="0" borderId="71" xfId="0" applyNumberFormat="1" applyFont="1" applyBorder="1" applyAlignment="1">
      <alignment horizontal="left" vertical="center" wrapText="1" shrinkToFit="1"/>
    </xf>
    <xf numFmtId="0" fontId="23" fillId="0" borderId="71" xfId="0" applyFont="1" applyBorder="1" applyAlignment="1">
      <alignment horizontal="left" vertical="center" wrapText="1" shrinkToFit="1"/>
    </xf>
    <xf numFmtId="177" fontId="8" fillId="16" borderId="71" xfId="0" applyNumberFormat="1" applyFont="1" applyFill="1" applyBorder="1" applyAlignment="1">
      <alignment horizontal="left" vertical="center" wrapText="1" shrinkToFit="1"/>
    </xf>
    <xf numFmtId="177" fontId="8" fillId="9" borderId="71" xfId="0" applyNumberFormat="1" applyFont="1" applyFill="1" applyBorder="1" applyAlignment="1">
      <alignment horizontal="left" vertical="center" wrapText="1" shrinkToFit="1"/>
    </xf>
    <xf numFmtId="177" fontId="8" fillId="9" borderId="90" xfId="0" applyNumberFormat="1" applyFont="1" applyFill="1" applyBorder="1" applyAlignment="1">
      <alignment horizontal="left" vertical="center" wrapText="1" shrinkToFit="1"/>
    </xf>
    <xf numFmtId="0" fontId="7" fillId="0" borderId="49" xfId="0" applyFont="1" applyBorder="1" applyAlignment="1">
      <alignment horizontal="center" vertical="center" wrapText="1"/>
    </xf>
    <xf numFmtId="0" fontId="7" fillId="0" borderId="92" xfId="0" applyFont="1" applyBorder="1" applyAlignment="1">
      <alignment horizontal="center" vertical="center" wrapText="1"/>
    </xf>
    <xf numFmtId="0" fontId="7" fillId="0" borderId="84" xfId="0" applyFont="1" applyBorder="1" applyAlignment="1">
      <alignment horizontal="center" vertical="center" wrapText="1"/>
    </xf>
    <xf numFmtId="0" fontId="7" fillId="0" borderId="71" xfId="0" applyFont="1" applyBorder="1" applyAlignment="1">
      <alignment horizontal="center" vertical="center" wrapText="1"/>
    </xf>
    <xf numFmtId="0" fontId="7" fillId="0" borderId="90" xfId="0" applyFont="1" applyBorder="1" applyAlignment="1">
      <alignment horizontal="center" vertical="center" wrapText="1"/>
    </xf>
    <xf numFmtId="0" fontId="7" fillId="0" borderId="46" xfId="17" applyFont="1" applyBorder="1" applyAlignment="1" applyProtection="1">
      <alignment horizontal="center" vertical="center"/>
      <protection locked="0"/>
    </xf>
    <xf numFmtId="0" fontId="7" fillId="16" borderId="46" xfId="17" applyFont="1" applyFill="1" applyBorder="1" applyAlignment="1" applyProtection="1">
      <alignment horizontal="center" vertical="center"/>
      <protection locked="0"/>
    </xf>
    <xf numFmtId="0" fontId="7" fillId="9" borderId="52" xfId="17" applyFont="1" applyFill="1" applyBorder="1" applyAlignment="1" applyProtection="1">
      <alignment horizontal="center" vertical="center"/>
      <protection locked="0"/>
    </xf>
    <xf numFmtId="0" fontId="7" fillId="0" borderId="0" xfId="17" applyFont="1" applyAlignment="1" applyProtection="1">
      <alignment horizontal="center" vertical="center"/>
      <protection locked="0"/>
    </xf>
    <xf numFmtId="0" fontId="7" fillId="0" borderId="71" xfId="17" applyFont="1" applyBorder="1" applyAlignment="1" applyProtection="1">
      <alignment horizontal="center" vertical="center"/>
      <protection locked="0"/>
    </xf>
    <xf numFmtId="0" fontId="7" fillId="16" borderId="72" xfId="17" applyFont="1" applyFill="1" applyBorder="1" applyAlignment="1" applyProtection="1">
      <alignment horizontal="center" vertical="center"/>
      <protection locked="0"/>
    </xf>
    <xf numFmtId="0" fontId="7" fillId="9" borderId="100" xfId="17" applyFont="1" applyFill="1" applyBorder="1" applyAlignment="1" applyProtection="1">
      <alignment horizontal="center" vertical="center"/>
      <protection locked="0"/>
    </xf>
    <xf numFmtId="0" fontId="7" fillId="16" borderId="68" xfId="17" applyFont="1" applyFill="1" applyBorder="1" applyAlignment="1" applyProtection="1">
      <alignment horizontal="center" vertical="center"/>
      <protection locked="0"/>
    </xf>
    <xf numFmtId="0" fontId="7" fillId="9" borderId="69" xfId="17" applyFont="1" applyFill="1" applyBorder="1" applyAlignment="1" applyProtection="1">
      <alignment horizontal="center" vertical="center"/>
      <protection locked="0"/>
    </xf>
    <xf numFmtId="0" fontId="7" fillId="16" borderId="71" xfId="17" applyFont="1" applyFill="1" applyBorder="1" applyAlignment="1" applyProtection="1">
      <alignment horizontal="center" vertical="center"/>
      <protection locked="0"/>
    </xf>
    <xf numFmtId="0" fontId="7" fillId="9" borderId="71" xfId="17" applyFont="1" applyFill="1" applyBorder="1" applyAlignment="1" applyProtection="1">
      <alignment horizontal="center" vertical="center"/>
      <protection locked="0"/>
    </xf>
    <xf numFmtId="0" fontId="7" fillId="9" borderId="90" xfId="17" applyFont="1" applyFill="1" applyBorder="1" applyAlignment="1" applyProtection="1">
      <alignment horizontal="center" vertical="center"/>
      <protection locked="0"/>
    </xf>
    <xf numFmtId="0" fontId="8" fillId="9" borderId="90" xfId="0" applyFont="1" applyFill="1" applyBorder="1" applyAlignment="1">
      <alignment horizontal="center" vertical="center" wrapText="1"/>
    </xf>
    <xf numFmtId="0" fontId="8" fillId="16" borderId="49" xfId="0" applyFont="1" applyFill="1" applyBorder="1" applyAlignment="1">
      <alignment horizontal="center" vertical="center"/>
    </xf>
    <xf numFmtId="0" fontId="8" fillId="9" borderId="49" xfId="0" applyFont="1" applyFill="1" applyBorder="1" applyAlignment="1">
      <alignment horizontal="center" vertical="center"/>
    </xf>
    <xf numFmtId="0" fontId="8" fillId="16" borderId="0" xfId="0" applyFont="1" applyFill="1" applyAlignment="1">
      <alignment horizontal="center" vertical="center"/>
    </xf>
    <xf numFmtId="0" fontId="8" fillId="9" borderId="0" xfId="0" applyFont="1" applyFill="1" applyAlignment="1">
      <alignment horizontal="center" vertical="center"/>
    </xf>
    <xf numFmtId="177" fontId="16" fillId="16" borderId="72" xfId="0" applyNumberFormat="1" applyFont="1" applyFill="1" applyBorder="1" applyAlignment="1">
      <alignment horizontal="left" vertical="center"/>
    </xf>
    <xf numFmtId="177" fontId="16" fillId="16" borderId="100" xfId="0" applyNumberFormat="1" applyFont="1" applyFill="1" applyBorder="1" applyAlignment="1">
      <alignment horizontal="left" vertical="center"/>
    </xf>
    <xf numFmtId="0" fontId="9" fillId="16" borderId="70" xfId="17" applyFont="1" applyFill="1" applyBorder="1" applyAlignment="1" applyProtection="1">
      <alignment horizontal="center" vertical="center"/>
      <protection locked="0"/>
    </xf>
    <xf numFmtId="0" fontId="21" fillId="0" borderId="0" xfId="0" applyFont="1" applyAlignment="1">
      <alignment horizontal="left" vertical="center" wrapText="1" shrinkToFit="1"/>
    </xf>
    <xf numFmtId="0" fontId="21" fillId="0" borderId="0" xfId="0" applyFont="1" applyAlignment="1">
      <alignment horizontal="left" vertical="center"/>
    </xf>
    <xf numFmtId="0" fontId="7" fillId="9" borderId="69" xfId="0" applyFont="1" applyFill="1" applyBorder="1" applyAlignment="1">
      <alignment horizontal="center" vertical="center"/>
    </xf>
    <xf numFmtId="0" fontId="7" fillId="16" borderId="51" xfId="0" applyFont="1" applyFill="1" applyBorder="1" applyAlignment="1" applyProtection="1">
      <alignment horizontal="center" vertical="center" shrinkToFit="1"/>
      <protection locked="0"/>
    </xf>
    <xf numFmtId="0" fontId="7" fillId="9" borderId="46" xfId="0" applyFont="1" applyFill="1" applyBorder="1" applyAlignment="1" applyProtection="1">
      <alignment horizontal="center" vertical="center" shrinkToFit="1"/>
      <protection locked="0"/>
    </xf>
    <xf numFmtId="0" fontId="7" fillId="9" borderId="45" xfId="0" applyFont="1" applyFill="1" applyBorder="1" applyAlignment="1" applyProtection="1">
      <alignment horizontal="center" vertical="center" shrinkToFit="1"/>
      <protection locked="0"/>
    </xf>
    <xf numFmtId="0" fontId="7" fillId="16" borderId="91" xfId="17" applyFont="1" applyFill="1" applyBorder="1" applyAlignment="1" applyProtection="1">
      <alignment horizontal="left" vertical="center"/>
      <protection locked="0"/>
    </xf>
    <xf numFmtId="0" fontId="7" fillId="9" borderId="49" xfId="17" applyFont="1" applyFill="1" applyBorder="1" applyAlignment="1" applyProtection="1">
      <alignment horizontal="left" vertical="center"/>
      <protection locked="0"/>
    </xf>
    <xf numFmtId="0" fontId="7" fillId="9" borderId="92" xfId="17" applyFont="1" applyFill="1" applyBorder="1" applyAlignment="1" applyProtection="1">
      <alignment horizontal="left" vertical="center"/>
      <protection locked="0"/>
    </xf>
    <xf numFmtId="0" fontId="22" fillId="16" borderId="97" xfId="0" applyFont="1" applyFill="1" applyBorder="1" applyAlignment="1">
      <alignment horizontal="center" vertical="center"/>
    </xf>
    <xf numFmtId="0" fontId="22" fillId="9" borderId="113" xfId="0" applyFont="1" applyFill="1" applyBorder="1" applyAlignment="1">
      <alignment horizontal="center" vertical="center"/>
    </xf>
    <xf numFmtId="0" fontId="22" fillId="9" borderId="110" xfId="0" applyFont="1" applyFill="1" applyBorder="1" applyAlignment="1">
      <alignment horizontal="center" vertical="center"/>
    </xf>
    <xf numFmtId="0" fontId="7" fillId="16" borderId="97" xfId="0" applyFont="1" applyFill="1" applyBorder="1" applyAlignment="1" applyProtection="1">
      <alignment horizontal="center" vertical="center" shrinkToFit="1"/>
      <protection locked="0"/>
    </xf>
    <xf numFmtId="0" fontId="7" fillId="9" borderId="113" xfId="0" applyFont="1" applyFill="1" applyBorder="1" applyAlignment="1" applyProtection="1">
      <alignment horizontal="center" vertical="center" shrinkToFit="1"/>
      <protection locked="0"/>
    </xf>
    <xf numFmtId="0" fontId="7" fillId="9" borderId="115" xfId="0" applyFont="1" applyFill="1" applyBorder="1" applyAlignment="1" applyProtection="1">
      <alignment horizontal="center" vertical="center" shrinkToFit="1"/>
      <protection locked="0"/>
    </xf>
    <xf numFmtId="0" fontId="22" fillId="16" borderId="9" xfId="0" applyFont="1" applyFill="1" applyBorder="1" applyAlignment="1">
      <alignment horizontal="left" vertical="center"/>
    </xf>
    <xf numFmtId="0" fontId="22" fillId="9" borderId="113" xfId="0" applyFont="1" applyFill="1" applyBorder="1" applyAlignment="1">
      <alignment horizontal="left" vertical="center"/>
    </xf>
    <xf numFmtId="0" fontId="22" fillId="9" borderId="110" xfId="0" applyFont="1" applyFill="1" applyBorder="1" applyAlignment="1">
      <alignment horizontal="left" vertical="center"/>
    </xf>
    <xf numFmtId="0" fontId="21" fillId="15" borderId="0" xfId="0" applyFont="1" applyFill="1" applyAlignment="1">
      <alignment horizontal="left" vertical="center" wrapText="1" shrinkToFit="1"/>
    </xf>
    <xf numFmtId="177" fontId="8" fillId="9" borderId="46" xfId="0" applyNumberFormat="1" applyFont="1" applyFill="1" applyBorder="1" applyAlignment="1">
      <alignment horizontal="left" vertical="center" shrinkToFit="1"/>
    </xf>
    <xf numFmtId="177" fontId="8" fillId="9" borderId="52" xfId="0" applyNumberFormat="1" applyFont="1" applyFill="1" applyBorder="1" applyAlignment="1">
      <alignment horizontal="left" vertical="center" shrinkToFit="1"/>
    </xf>
    <xf numFmtId="177" fontId="15" fillId="15" borderId="49" xfId="0" applyNumberFormat="1" applyFont="1" applyFill="1" applyBorder="1">
      <alignment vertical="center"/>
    </xf>
    <xf numFmtId="177" fontId="8" fillId="16" borderId="113" xfId="0" applyNumberFormat="1" applyFont="1" applyFill="1" applyBorder="1" applyAlignment="1">
      <alignment horizontal="left" vertical="center" shrinkToFit="1"/>
    </xf>
    <xf numFmtId="177" fontId="8" fillId="9" borderId="113" xfId="0" applyNumberFormat="1" applyFont="1" applyFill="1" applyBorder="1" applyAlignment="1">
      <alignment horizontal="left" vertical="center" shrinkToFit="1"/>
    </xf>
    <xf numFmtId="177" fontId="8" fillId="9" borderId="110" xfId="0" applyNumberFormat="1" applyFont="1" applyFill="1" applyBorder="1" applyAlignment="1">
      <alignment horizontal="left" vertical="center" shrinkToFit="1"/>
    </xf>
    <xf numFmtId="177" fontId="43" fillId="15" borderId="0" xfId="0" applyNumberFormat="1" applyFont="1" applyFill="1" applyAlignment="1">
      <alignment horizontal="right" vertical="center" wrapText="1" shrinkToFit="1"/>
    </xf>
    <xf numFmtId="177" fontId="8" fillId="15" borderId="92" xfId="0" applyNumberFormat="1" applyFont="1" applyFill="1" applyBorder="1">
      <alignment vertical="center"/>
    </xf>
    <xf numFmtId="177" fontId="7" fillId="15" borderId="5" xfId="0" applyNumberFormat="1" applyFont="1" applyFill="1" applyBorder="1" applyAlignment="1">
      <alignment horizontal="center" vertical="center" shrinkToFit="1"/>
    </xf>
    <xf numFmtId="177" fontId="7" fillId="15" borderId="6" xfId="0" applyNumberFormat="1" applyFont="1" applyFill="1" applyBorder="1" applyAlignment="1">
      <alignment horizontal="center" vertical="center" shrinkToFit="1"/>
    </xf>
    <xf numFmtId="177" fontId="8" fillId="16" borderId="68" xfId="0" applyNumberFormat="1" applyFont="1" applyFill="1" applyBorder="1" applyAlignment="1">
      <alignment horizontal="left" vertical="center" wrapText="1" shrinkToFit="1"/>
    </xf>
    <xf numFmtId="177" fontId="8" fillId="9" borderId="68" xfId="0" applyNumberFormat="1" applyFont="1" applyFill="1" applyBorder="1" applyAlignment="1">
      <alignment horizontal="left" vertical="center" wrapText="1" shrinkToFit="1"/>
    </xf>
    <xf numFmtId="177" fontId="8" fillId="9" borderId="69" xfId="0" applyNumberFormat="1" applyFont="1" applyFill="1" applyBorder="1" applyAlignment="1">
      <alignment horizontal="left" vertical="center" wrapText="1" shrinkToFit="1"/>
    </xf>
    <xf numFmtId="177" fontId="8" fillId="16" borderId="113" xfId="0" applyNumberFormat="1" applyFont="1" applyFill="1" applyBorder="1" applyAlignment="1">
      <alignment horizontal="left" vertical="center" wrapText="1" shrinkToFit="1"/>
    </xf>
    <xf numFmtId="177" fontId="8" fillId="9" borderId="113" xfId="0" applyNumberFormat="1" applyFont="1" applyFill="1" applyBorder="1" applyAlignment="1">
      <alignment horizontal="left" vertical="center" wrapText="1" shrinkToFit="1"/>
    </xf>
    <xf numFmtId="177" fontId="8" fillId="9" borderId="110" xfId="0" applyNumberFormat="1" applyFont="1" applyFill="1" applyBorder="1" applyAlignment="1">
      <alignment horizontal="left" vertical="center" wrapText="1" shrinkToFit="1"/>
    </xf>
    <xf numFmtId="0" fontId="8" fillId="16" borderId="71" xfId="0" applyFont="1" applyFill="1" applyBorder="1" applyAlignment="1">
      <alignment horizontal="left" vertical="center" wrapText="1"/>
    </xf>
    <xf numFmtId="0" fontId="8" fillId="9" borderId="71" xfId="0" applyFont="1" applyFill="1" applyBorder="1" applyAlignment="1">
      <alignment horizontal="left" vertical="center" wrapText="1"/>
    </xf>
    <xf numFmtId="0" fontId="8" fillId="9" borderId="90" xfId="0" applyFont="1" applyFill="1" applyBorder="1" applyAlignment="1">
      <alignment horizontal="left" vertical="center" wrapText="1"/>
    </xf>
    <xf numFmtId="0" fontId="7" fillId="16" borderId="68" xfId="17" applyFont="1" applyFill="1" applyBorder="1" applyAlignment="1" applyProtection="1">
      <alignment horizontal="left" vertical="center"/>
      <protection locked="0"/>
    </xf>
    <xf numFmtId="0" fontId="7" fillId="16" borderId="69" xfId="17" applyFont="1" applyFill="1" applyBorder="1" applyAlignment="1" applyProtection="1">
      <alignment horizontal="left" vertical="center"/>
      <protection locked="0"/>
    </xf>
    <xf numFmtId="177" fontId="8" fillId="16" borderId="110" xfId="0" applyNumberFormat="1" applyFont="1" applyFill="1" applyBorder="1" applyAlignment="1">
      <alignment horizontal="left" vertical="center" shrinkToFit="1"/>
    </xf>
    <xf numFmtId="177" fontId="8" fillId="16" borderId="46" xfId="0" applyNumberFormat="1" applyFont="1" applyFill="1" applyBorder="1" applyAlignment="1">
      <alignment horizontal="left" vertical="center" wrapText="1" shrinkToFit="1"/>
    </xf>
    <xf numFmtId="177" fontId="8" fillId="16" borderId="52" xfId="0" applyNumberFormat="1" applyFont="1" applyFill="1" applyBorder="1" applyAlignment="1">
      <alignment horizontal="left" vertical="center" wrapText="1" shrinkToFit="1"/>
    </xf>
    <xf numFmtId="0" fontId="7" fillId="16" borderId="5" xfId="0" applyFont="1" applyFill="1" applyBorder="1" applyAlignment="1" applyProtection="1">
      <alignment vertical="center" shrinkToFit="1"/>
      <protection locked="0"/>
    </xf>
    <xf numFmtId="0" fontId="0" fillId="0" borderId="6" xfId="0" applyBorder="1" applyAlignment="1">
      <alignment vertical="center" shrinkToFit="1"/>
    </xf>
    <xf numFmtId="0" fontId="0" fillId="0" borderId="7" xfId="0" applyBorder="1" applyAlignment="1">
      <alignment vertical="center" shrinkToFit="1"/>
    </xf>
    <xf numFmtId="0" fontId="7" fillId="16" borderId="75" xfId="0" applyFont="1" applyFill="1" applyBorder="1" applyAlignment="1" applyProtection="1">
      <alignment horizontal="center" vertical="center" shrinkToFit="1"/>
      <protection locked="0"/>
    </xf>
    <xf numFmtId="0" fontId="7" fillId="9" borderId="68" xfId="0" applyFont="1" applyFill="1" applyBorder="1" applyAlignment="1" applyProtection="1">
      <alignment horizontal="center" vertical="center" shrinkToFit="1"/>
      <protection locked="0"/>
    </xf>
    <xf numFmtId="0" fontId="7" fillId="9" borderId="105" xfId="0" applyFont="1" applyFill="1" applyBorder="1" applyAlignment="1" applyProtection="1">
      <alignment horizontal="center" vertical="center" shrinkToFit="1"/>
      <protection locked="0"/>
    </xf>
    <xf numFmtId="0" fontId="7" fillId="16" borderId="106" xfId="17" applyFont="1" applyFill="1" applyBorder="1" applyAlignment="1" applyProtection="1">
      <alignment horizontal="left" vertical="center"/>
      <protection locked="0"/>
    </xf>
    <xf numFmtId="0" fontId="7" fillId="9" borderId="68" xfId="17" applyFont="1" applyFill="1" applyBorder="1" applyAlignment="1" applyProtection="1">
      <alignment horizontal="left" vertical="center"/>
      <protection locked="0"/>
    </xf>
    <xf numFmtId="0" fontId="7" fillId="9" borderId="69" xfId="17" applyFont="1" applyFill="1" applyBorder="1" applyAlignment="1" applyProtection="1">
      <alignment horizontal="left" vertical="center"/>
      <protection locked="0"/>
    </xf>
    <xf numFmtId="0" fontId="7" fillId="17" borderId="5" xfId="0" applyFont="1" applyFill="1" applyBorder="1" applyAlignment="1">
      <alignment horizontal="center" vertical="center"/>
    </xf>
    <xf numFmtId="0" fontId="7" fillId="17" borderId="6" xfId="0" applyFont="1" applyFill="1" applyBorder="1" applyAlignment="1">
      <alignment horizontal="center" vertical="center"/>
    </xf>
    <xf numFmtId="0" fontId="7" fillId="17" borderId="7" xfId="0" applyFont="1" applyFill="1" applyBorder="1" applyAlignment="1">
      <alignment horizontal="center" vertical="center"/>
    </xf>
    <xf numFmtId="0" fontId="7" fillId="17" borderId="5" xfId="0" applyFont="1" applyFill="1" applyBorder="1" applyAlignment="1" applyProtection="1">
      <alignment horizontal="center" vertical="center" shrinkToFit="1"/>
      <protection locked="0"/>
    </xf>
    <xf numFmtId="0" fontId="7" fillId="17" borderId="6" xfId="0" applyFont="1" applyFill="1" applyBorder="1" applyAlignment="1" applyProtection="1">
      <alignment horizontal="center" vertical="center" shrinkToFit="1"/>
      <protection locked="0"/>
    </xf>
    <xf numFmtId="0" fontId="7" fillId="17" borderId="141" xfId="0" applyFont="1" applyFill="1" applyBorder="1" applyAlignment="1" applyProtection="1">
      <alignment horizontal="center" vertical="center" shrinkToFit="1"/>
      <protection locked="0"/>
    </xf>
    <xf numFmtId="0" fontId="7" fillId="17" borderId="36" xfId="0" applyFont="1" applyFill="1" applyBorder="1" applyAlignment="1" applyProtection="1">
      <alignment horizontal="center" vertical="center" shrinkToFit="1"/>
      <protection locked="0"/>
    </xf>
    <xf numFmtId="0" fontId="7" fillId="17" borderId="7" xfId="0" applyFont="1" applyFill="1" applyBorder="1" applyAlignment="1" applyProtection="1">
      <alignment horizontal="center" vertical="center" shrinkToFit="1"/>
      <protection locked="0"/>
    </xf>
    <xf numFmtId="0" fontId="4" fillId="17" borderId="5" xfId="0" applyFont="1" applyFill="1" applyBorder="1" applyAlignment="1">
      <alignment horizontal="center" vertical="center" wrapText="1"/>
    </xf>
    <xf numFmtId="0" fontId="4" fillId="17" borderId="6" xfId="0" applyFont="1" applyFill="1" applyBorder="1" applyAlignment="1">
      <alignment horizontal="center" vertical="center" wrapText="1"/>
    </xf>
    <xf numFmtId="0" fontId="4" fillId="17" borderId="7" xfId="0" applyFont="1" applyFill="1" applyBorder="1" applyAlignment="1">
      <alignment horizontal="center" vertical="center" wrapText="1"/>
    </xf>
    <xf numFmtId="0" fontId="4" fillId="15" borderId="70" xfId="0" applyFont="1" applyFill="1" applyBorder="1" applyAlignment="1">
      <alignment horizontal="center" vertical="center"/>
    </xf>
    <xf numFmtId="0" fontId="4" fillId="15" borderId="0" xfId="0" applyFont="1" applyFill="1" applyAlignment="1">
      <alignment horizontal="center" vertical="center"/>
    </xf>
    <xf numFmtId="0" fontId="4" fillId="15" borderId="84" xfId="0" applyFont="1" applyFill="1" applyBorder="1" applyAlignment="1">
      <alignment horizontal="center" vertical="center"/>
    </xf>
    <xf numFmtId="0" fontId="8" fillId="16" borderId="113" xfId="17" applyFont="1" applyFill="1" applyBorder="1" applyAlignment="1" applyProtection="1">
      <alignment horizontal="left" vertical="center"/>
      <protection locked="0"/>
    </xf>
    <xf numFmtId="0" fontId="8" fillId="9" borderId="113" xfId="17" applyFont="1" applyFill="1" applyBorder="1" applyAlignment="1" applyProtection="1">
      <alignment horizontal="left" vertical="center"/>
      <protection locked="0"/>
    </xf>
    <xf numFmtId="0" fontId="8" fillId="9" borderId="110" xfId="17" applyFont="1" applyFill="1" applyBorder="1" applyAlignment="1" applyProtection="1">
      <alignment horizontal="left" vertical="center"/>
      <protection locked="0"/>
    </xf>
    <xf numFmtId="177" fontId="8" fillId="16" borderId="6" xfId="0" applyNumberFormat="1" applyFont="1" applyFill="1" applyBorder="1" applyAlignment="1">
      <alignment horizontal="left" vertical="center" wrapText="1" shrinkToFit="1"/>
    </xf>
    <xf numFmtId="177" fontId="8" fillId="9" borderId="6" xfId="0" applyNumberFormat="1" applyFont="1" applyFill="1" applyBorder="1" applyAlignment="1">
      <alignment horizontal="left" vertical="center" wrapText="1" shrinkToFit="1"/>
    </xf>
    <xf numFmtId="177" fontId="8" fillId="9" borderId="7" xfId="0" applyNumberFormat="1" applyFont="1" applyFill="1" applyBorder="1" applyAlignment="1">
      <alignment horizontal="left" vertical="center" wrapText="1" shrinkToFit="1"/>
    </xf>
    <xf numFmtId="0" fontId="7" fillId="0" borderId="71" xfId="0" applyFont="1" applyBorder="1" applyAlignment="1">
      <alignment horizontal="center" vertical="top"/>
    </xf>
    <xf numFmtId="0" fontId="4" fillId="29" borderId="5" xfId="0" applyFont="1" applyFill="1" applyBorder="1" applyAlignment="1">
      <alignment horizontal="center" vertical="center"/>
    </xf>
    <xf numFmtId="0" fontId="4" fillId="29" borderId="6" xfId="0" applyFont="1" applyFill="1" applyBorder="1" applyAlignment="1">
      <alignment horizontal="center" vertical="center"/>
    </xf>
    <xf numFmtId="0" fontId="4" fillId="29" borderId="7" xfId="0" applyFont="1" applyFill="1" applyBorder="1" applyAlignment="1">
      <alignment horizontal="center" vertical="center"/>
    </xf>
    <xf numFmtId="2" fontId="7" fillId="16" borderId="93" xfId="0" applyNumberFormat="1" applyFont="1" applyFill="1" applyBorder="1" applyAlignment="1">
      <alignment horizontal="right" vertical="center"/>
    </xf>
    <xf numFmtId="2" fontId="7" fillId="16" borderId="49" xfId="0" applyNumberFormat="1" applyFont="1" applyFill="1" applyBorder="1" applyAlignment="1">
      <alignment horizontal="right" vertical="center"/>
    </xf>
    <xf numFmtId="2" fontId="7" fillId="16" borderId="73" xfId="0" applyNumberFormat="1" applyFont="1" applyFill="1" applyBorder="1" applyAlignment="1">
      <alignment horizontal="right" vertical="center"/>
    </xf>
    <xf numFmtId="2" fontId="7" fillId="16" borderId="71" xfId="0" applyNumberFormat="1" applyFont="1" applyFill="1" applyBorder="1" applyAlignment="1">
      <alignment horizontal="right" vertical="center"/>
    </xf>
    <xf numFmtId="0" fontId="7" fillId="0" borderId="92" xfId="0" applyFont="1" applyBorder="1" applyAlignment="1">
      <alignment horizontal="center" vertical="center"/>
    </xf>
    <xf numFmtId="0" fontId="7" fillId="16" borderId="200" xfId="0" applyFont="1" applyFill="1" applyBorder="1" applyAlignment="1">
      <alignment horizontal="left" vertical="center" wrapText="1"/>
    </xf>
    <xf numFmtId="0" fontId="7" fillId="16" borderId="201" xfId="0" applyFont="1" applyFill="1" applyBorder="1" applyAlignment="1">
      <alignment horizontal="left" vertical="center" wrapText="1"/>
    </xf>
    <xf numFmtId="0" fontId="7" fillId="16" borderId="202" xfId="0" applyFont="1" applyFill="1" applyBorder="1" applyAlignment="1">
      <alignment horizontal="left" vertical="center" wrapText="1"/>
    </xf>
    <xf numFmtId="0" fontId="7" fillId="0" borderId="0" xfId="17" applyFont="1" applyAlignment="1" applyProtection="1">
      <alignment horizontal="left" vertical="top" wrapText="1"/>
      <protection locked="0"/>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5" xfId="0" applyFont="1" applyBorder="1" applyAlignment="1">
      <alignment horizontal="center" vertical="center"/>
    </xf>
    <xf numFmtId="0" fontId="7" fillId="16" borderId="93" xfId="0" applyFont="1" applyFill="1" applyBorder="1" applyAlignment="1">
      <alignment horizontal="center" vertical="center"/>
    </xf>
    <xf numFmtId="0" fontId="7" fillId="16" borderId="49" xfId="0" applyFont="1" applyFill="1" applyBorder="1" applyAlignment="1">
      <alignment horizontal="center" vertical="center"/>
    </xf>
    <xf numFmtId="0" fontId="7" fillId="16" borderId="92" xfId="0" applyFont="1" applyFill="1" applyBorder="1" applyAlignment="1">
      <alignment horizontal="center" vertical="center"/>
    </xf>
    <xf numFmtId="0" fontId="7" fillId="16" borderId="73" xfId="0" applyFont="1" applyFill="1" applyBorder="1" applyAlignment="1">
      <alignment horizontal="center" vertical="center"/>
    </xf>
    <xf numFmtId="0" fontId="7" fillId="16" borderId="71" xfId="0" applyFont="1" applyFill="1" applyBorder="1" applyAlignment="1">
      <alignment horizontal="center" vertical="center"/>
    </xf>
    <xf numFmtId="0" fontId="7" fillId="16" borderId="90" xfId="0" applyFont="1" applyFill="1" applyBorder="1" applyAlignment="1">
      <alignment horizontal="center" vertical="center"/>
    </xf>
    <xf numFmtId="0" fontId="7" fillId="16" borderId="197" xfId="0" applyFont="1" applyFill="1" applyBorder="1" applyAlignment="1">
      <alignment horizontal="left" vertical="center" wrapText="1"/>
    </xf>
    <xf numFmtId="0" fontId="7" fillId="16" borderId="198" xfId="0" applyFont="1" applyFill="1" applyBorder="1" applyAlignment="1">
      <alignment horizontal="left" vertical="center" wrapText="1"/>
    </xf>
    <xf numFmtId="0" fontId="7" fillId="16" borderId="199" xfId="0" applyFont="1" applyFill="1" applyBorder="1" applyAlignment="1">
      <alignment horizontal="left" vertical="center" wrapText="1"/>
    </xf>
    <xf numFmtId="0" fontId="7" fillId="0" borderId="118" xfId="0" applyFont="1" applyBorder="1" applyAlignment="1">
      <alignment horizontal="center" vertical="center" wrapText="1"/>
    </xf>
    <xf numFmtId="0" fontId="7" fillId="16" borderId="6" xfId="17" applyFont="1" applyFill="1" applyBorder="1" applyAlignment="1" applyProtection="1">
      <alignment horizontal="center" vertical="center"/>
      <protection locked="0"/>
    </xf>
    <xf numFmtId="0" fontId="7" fillId="16" borderId="7" xfId="17" applyFont="1" applyFill="1" applyBorder="1" applyAlignment="1" applyProtection="1">
      <alignment horizontal="center" vertical="center"/>
      <protection locked="0"/>
    </xf>
    <xf numFmtId="0" fontId="30" fillId="0" borderId="0" xfId="0" applyFont="1" applyAlignment="1">
      <alignment horizontal="center" vertical="center"/>
    </xf>
    <xf numFmtId="0" fontId="7" fillId="29" borderId="5" xfId="0" applyFont="1" applyFill="1" applyBorder="1" applyAlignment="1" applyProtection="1">
      <alignment horizontal="center" vertical="center" shrinkToFit="1"/>
      <protection locked="0"/>
    </xf>
    <xf numFmtId="0" fontId="7" fillId="29" borderId="6" xfId="0" applyFont="1" applyFill="1" applyBorder="1" applyAlignment="1" applyProtection="1">
      <alignment horizontal="center" vertical="center" shrinkToFit="1"/>
      <protection locked="0"/>
    </xf>
    <xf numFmtId="0" fontId="7" fillId="29" borderId="7" xfId="0" applyFont="1" applyFill="1" applyBorder="1" applyAlignment="1" applyProtection="1">
      <alignment horizontal="center" vertical="center" shrinkToFit="1"/>
      <protection locked="0"/>
    </xf>
    <xf numFmtId="0" fontId="7" fillId="16" borderId="6" xfId="17" applyFont="1" applyFill="1" applyBorder="1" applyAlignment="1" applyProtection="1">
      <alignment horizontal="left" vertical="center"/>
      <protection locked="0"/>
    </xf>
    <xf numFmtId="0" fontId="7" fillId="16" borderId="7" xfId="17" applyFont="1" applyFill="1" applyBorder="1" applyAlignment="1" applyProtection="1">
      <alignment horizontal="left" vertical="center"/>
      <protection locked="0"/>
    </xf>
    <xf numFmtId="0" fontId="7" fillId="0" borderId="70" xfId="0" applyFont="1" applyBorder="1" applyAlignment="1">
      <alignment horizontal="center" vertical="center" wrapText="1"/>
    </xf>
    <xf numFmtId="0" fontId="7" fillId="16" borderId="0" xfId="17" applyFont="1" applyFill="1" applyAlignment="1" applyProtection="1">
      <alignment horizontal="left" vertical="center" wrapText="1"/>
      <protection locked="0"/>
    </xf>
    <xf numFmtId="0" fontId="7" fillId="16" borderId="0" xfId="17" applyFont="1" applyFill="1" applyAlignment="1" applyProtection="1">
      <alignment horizontal="left" vertical="center"/>
      <protection locked="0"/>
    </xf>
    <xf numFmtId="0" fontId="7" fillId="16" borderId="84" xfId="17" applyFont="1" applyFill="1" applyBorder="1" applyAlignment="1" applyProtection="1">
      <alignment horizontal="left" vertical="center"/>
      <protection locked="0"/>
    </xf>
    <xf numFmtId="0" fontId="28" fillId="15" borderId="0" xfId="14" applyFont="1" applyFill="1" applyAlignment="1">
      <alignment vertical="center" shrinkToFit="1"/>
    </xf>
    <xf numFmtId="0" fontId="7" fillId="16" borderId="6" xfId="14" applyFont="1" applyFill="1" applyBorder="1" applyAlignment="1">
      <alignment horizontal="center" vertical="center"/>
    </xf>
    <xf numFmtId="0" fontId="8" fillId="15" borderId="70" xfId="14" applyFont="1" applyFill="1" applyBorder="1" applyAlignment="1">
      <alignment horizontal="center" vertical="center"/>
    </xf>
    <xf numFmtId="0" fontId="8" fillId="15" borderId="0" xfId="14" applyFont="1" applyFill="1" applyAlignment="1">
      <alignment horizontal="center" vertical="center"/>
    </xf>
    <xf numFmtId="0" fontId="8" fillId="15" borderId="84" xfId="14" applyFont="1" applyFill="1" applyBorder="1" applyAlignment="1">
      <alignment horizontal="center" vertical="center"/>
    </xf>
    <xf numFmtId="0" fontId="8" fillId="15" borderId="73" xfId="14" applyFont="1" applyFill="1" applyBorder="1" applyAlignment="1">
      <alignment horizontal="center" vertical="center"/>
    </xf>
    <xf numFmtId="0" fontId="8" fillId="15" borderId="71" xfId="14" applyFont="1" applyFill="1" applyBorder="1" applyAlignment="1">
      <alignment horizontal="center" vertical="center"/>
    </xf>
    <xf numFmtId="0" fontId="8" fillId="15" borderId="90" xfId="14" applyFont="1" applyFill="1" applyBorder="1" applyAlignment="1">
      <alignment horizontal="center" vertical="center"/>
    </xf>
    <xf numFmtId="0" fontId="8" fillId="15" borderId="0" xfId="14" applyFont="1" applyFill="1" applyAlignment="1">
      <alignment horizontal="left" vertical="center"/>
    </xf>
    <xf numFmtId="0" fontId="4" fillId="0" borderId="0" xfId="14" applyFont="1" applyAlignment="1">
      <alignment horizontal="center" vertical="center"/>
    </xf>
    <xf numFmtId="0" fontId="10" fillId="17" borderId="5" xfId="14" applyFont="1" applyFill="1" applyBorder="1" applyAlignment="1">
      <alignment horizontal="center" vertical="center"/>
    </xf>
    <xf numFmtId="0" fontId="1" fillId="0" borderId="6" xfId="0" applyFont="1" applyBorder="1" applyAlignment="1">
      <alignment horizontal="center" vertical="center"/>
    </xf>
    <xf numFmtId="0" fontId="10" fillId="15" borderId="5" xfId="14" applyFont="1" applyFill="1" applyBorder="1" applyAlignment="1">
      <alignment horizontal="center" vertical="center"/>
    </xf>
    <xf numFmtId="0" fontId="10" fillId="15" borderId="6" xfId="14" applyFont="1" applyFill="1" applyBorder="1" applyAlignment="1">
      <alignment horizontal="center" vertical="center"/>
    </xf>
    <xf numFmtId="0" fontId="1" fillId="0" borderId="7" xfId="0" applyFont="1" applyBorder="1" applyAlignment="1">
      <alignment horizontal="center" vertical="center"/>
    </xf>
    <xf numFmtId="0" fontId="7" fillId="15" borderId="51" xfId="14" applyFont="1" applyFill="1" applyBorder="1" applyAlignment="1">
      <alignment horizontal="center" vertical="center"/>
    </xf>
    <xf numFmtId="0" fontId="7" fillId="15" borderId="46" xfId="14" applyFont="1" applyFill="1" applyBorder="1" applyAlignment="1">
      <alignment horizontal="center" vertical="center"/>
    </xf>
    <xf numFmtId="0" fontId="7" fillId="15" borderId="52" xfId="14" applyFont="1" applyFill="1" applyBorder="1" applyAlignment="1">
      <alignment horizontal="center" vertical="center"/>
    </xf>
    <xf numFmtId="0" fontId="7" fillId="15" borderId="0" xfId="14" applyFont="1" applyFill="1" applyAlignment="1">
      <alignment horizontal="left" vertical="center"/>
    </xf>
    <xf numFmtId="0" fontId="28" fillId="15" borderId="0" xfId="14" applyFont="1" applyFill="1" applyAlignment="1">
      <alignment horizontal="center" vertical="center"/>
    </xf>
    <xf numFmtId="0" fontId="7" fillId="16" borderId="113" xfId="14" applyFont="1" applyFill="1" applyBorder="1" applyAlignment="1">
      <alignment horizontal="center" vertical="center"/>
    </xf>
    <xf numFmtId="0" fontId="7" fillId="9" borderId="113" xfId="14" applyFont="1" applyFill="1" applyBorder="1" applyAlignment="1">
      <alignment horizontal="center" vertical="center"/>
    </xf>
    <xf numFmtId="0" fontId="8" fillId="15" borderId="97" xfId="14" applyFont="1" applyFill="1" applyBorder="1" applyAlignment="1">
      <alignment horizontal="right" vertical="center"/>
    </xf>
    <xf numFmtId="0" fontId="8" fillId="15" borderId="113" xfId="14" applyFont="1" applyFill="1" applyBorder="1" applyAlignment="1">
      <alignment horizontal="right" vertical="center"/>
    </xf>
    <xf numFmtId="0" fontId="7" fillId="0" borderId="0" xfId="14" applyFont="1" applyAlignment="1">
      <alignment horizontal="center" vertical="center"/>
    </xf>
    <xf numFmtId="0" fontId="10" fillId="17" borderId="167" xfId="14" applyFont="1" applyFill="1" applyBorder="1" applyAlignment="1">
      <alignment horizontal="center" vertical="center"/>
    </xf>
    <xf numFmtId="0" fontId="1" fillId="0" borderId="168" xfId="0" applyFont="1" applyBorder="1" applyAlignment="1">
      <alignment horizontal="center" vertical="center"/>
    </xf>
    <xf numFmtId="0" fontId="10" fillId="15" borderId="167" xfId="14" applyFont="1" applyFill="1" applyBorder="1" applyAlignment="1">
      <alignment horizontal="center" vertical="center"/>
    </xf>
    <xf numFmtId="0" fontId="10" fillId="15" borderId="168" xfId="14" applyFont="1" applyFill="1" applyBorder="1" applyAlignment="1">
      <alignment horizontal="center" vertical="center"/>
    </xf>
    <xf numFmtId="0" fontId="1" fillId="0" borderId="169" xfId="0" applyFont="1" applyBorder="1" applyAlignment="1">
      <alignment horizontal="center" vertical="center"/>
    </xf>
    <xf numFmtId="0" fontId="4" fillId="15" borderId="170" xfId="14" applyFont="1" applyFill="1" applyBorder="1" applyAlignment="1">
      <alignment horizontal="center" vertical="center"/>
    </xf>
    <xf numFmtId="0" fontId="1" fillId="0" borderId="114" xfId="0" applyFont="1" applyBorder="1" applyAlignment="1">
      <alignment horizontal="center" vertical="center"/>
    </xf>
    <xf numFmtId="0" fontId="1" fillId="0" borderId="171" xfId="0" applyFont="1" applyBorder="1" applyAlignment="1">
      <alignment horizontal="center" vertical="center"/>
    </xf>
    <xf numFmtId="0" fontId="4" fillId="15" borderId="51" xfId="14" applyFont="1" applyFill="1" applyBorder="1" applyAlignment="1">
      <alignment horizontal="center" vertical="center"/>
    </xf>
    <xf numFmtId="0" fontId="4" fillId="15" borderId="46" xfId="14" applyFont="1" applyFill="1" applyBorder="1" applyAlignment="1">
      <alignment horizontal="center" vertical="center"/>
    </xf>
    <xf numFmtId="0" fontId="4" fillId="15" borderId="52" xfId="14" applyFont="1" applyFill="1" applyBorder="1" applyAlignment="1">
      <alignment horizontal="center" vertical="center"/>
    </xf>
    <xf numFmtId="0" fontId="8" fillId="15" borderId="71" xfId="14" applyFont="1" applyFill="1" applyBorder="1" applyAlignment="1">
      <alignment horizontal="right" vertical="center"/>
    </xf>
    <xf numFmtId="0" fontId="28" fillId="15" borderId="0" xfId="14" applyFont="1" applyFill="1">
      <alignment vertical="center"/>
    </xf>
    <xf numFmtId="0" fontId="9" fillId="15" borderId="70" xfId="14" applyFont="1" applyFill="1" applyBorder="1" applyAlignment="1">
      <alignment horizontal="center" vertical="center"/>
    </xf>
    <xf numFmtId="0" fontId="9" fillId="15" borderId="0" xfId="14" applyFont="1" applyFill="1" applyAlignment="1">
      <alignment horizontal="center" vertical="center"/>
    </xf>
    <xf numFmtId="0" fontId="9" fillId="15" borderId="84" xfId="14" applyFont="1" applyFill="1" applyBorder="1" applyAlignment="1">
      <alignment horizontal="center" vertical="center"/>
    </xf>
    <xf numFmtId="0" fontId="4" fillId="20" borderId="0" xfId="14" applyFont="1" applyFill="1" applyAlignment="1">
      <alignment horizontal="center" wrapText="1"/>
    </xf>
    <xf numFmtId="0" fontId="9" fillId="16" borderId="113" xfId="14" applyFont="1" applyFill="1" applyBorder="1" applyAlignment="1">
      <alignment horizontal="center" vertical="center"/>
    </xf>
    <xf numFmtId="0" fontId="9" fillId="9" borderId="113" xfId="14" applyFont="1" applyFill="1" applyBorder="1" applyAlignment="1">
      <alignment horizontal="center" vertical="center"/>
    </xf>
    <xf numFmtId="0" fontId="4" fillId="16" borderId="113" xfId="14" applyFont="1" applyFill="1" applyBorder="1" applyAlignment="1">
      <alignment horizontal="center" vertical="center"/>
    </xf>
    <xf numFmtId="0" fontId="4" fillId="9" borderId="113" xfId="14" applyFont="1" applyFill="1" applyBorder="1" applyAlignment="1">
      <alignment horizontal="center" vertical="center"/>
    </xf>
    <xf numFmtId="0" fontId="4" fillId="16" borderId="114" xfId="14" applyFont="1" applyFill="1" applyBorder="1" applyAlignment="1">
      <alignment horizontal="center" vertical="center"/>
    </xf>
    <xf numFmtId="0" fontId="4" fillId="9" borderId="114" xfId="14" applyFont="1" applyFill="1" applyBorder="1" applyAlignment="1">
      <alignment horizontal="center" vertical="center"/>
    </xf>
    <xf numFmtId="0" fontId="4" fillId="9" borderId="171" xfId="14" applyFont="1" applyFill="1" applyBorder="1" applyAlignment="1">
      <alignment horizontal="center" vertical="center"/>
    </xf>
    <xf numFmtId="0" fontId="4" fillId="15" borderId="114" xfId="14" applyFont="1" applyFill="1" applyBorder="1" applyAlignment="1">
      <alignment horizontal="center" vertical="center"/>
    </xf>
    <xf numFmtId="0" fontId="9" fillId="16" borderId="114" xfId="14" applyFont="1" applyFill="1" applyBorder="1" applyAlignment="1">
      <alignment horizontal="center" vertical="center"/>
    </xf>
    <xf numFmtId="0" fontId="9" fillId="9" borderId="114" xfId="14" applyFont="1" applyFill="1" applyBorder="1" applyAlignment="1">
      <alignment horizontal="center" vertical="center"/>
    </xf>
    <xf numFmtId="0" fontId="9" fillId="9" borderId="171" xfId="14" applyFont="1" applyFill="1" applyBorder="1" applyAlignment="1">
      <alignment horizontal="center" vertical="center"/>
    </xf>
    <xf numFmtId="0" fontId="10" fillId="17" borderId="168" xfId="14" applyFont="1" applyFill="1" applyBorder="1" applyAlignment="1">
      <alignment horizontal="center" vertical="center"/>
    </xf>
    <xf numFmtId="0" fontId="10" fillId="17" borderId="169" xfId="14" applyFont="1" applyFill="1" applyBorder="1" applyAlignment="1">
      <alignment horizontal="center" vertical="center"/>
    </xf>
    <xf numFmtId="0" fontId="10" fillId="20" borderId="167" xfId="14" applyFont="1" applyFill="1" applyBorder="1" applyAlignment="1">
      <alignment horizontal="center" vertical="center"/>
    </xf>
    <xf numFmtId="0" fontId="10" fillId="20" borderId="168" xfId="14" applyFont="1" applyFill="1" applyBorder="1" applyAlignment="1">
      <alignment horizontal="center" vertical="center"/>
    </xf>
    <xf numFmtId="0" fontId="10" fillId="20" borderId="169" xfId="14" applyFont="1" applyFill="1" applyBorder="1" applyAlignment="1">
      <alignment horizontal="center" vertical="center"/>
    </xf>
    <xf numFmtId="0" fontId="10" fillId="15" borderId="169" xfId="14" applyFont="1" applyFill="1" applyBorder="1" applyAlignment="1">
      <alignment horizontal="center" vertical="center"/>
    </xf>
    <xf numFmtId="0" fontId="8" fillId="15" borderId="106" xfId="14" applyFont="1" applyFill="1" applyBorder="1" applyAlignment="1">
      <alignment horizontal="center" vertical="center"/>
    </xf>
    <xf numFmtId="0" fontId="8" fillId="15" borderId="68" xfId="14" applyFont="1" applyFill="1" applyBorder="1" applyAlignment="1">
      <alignment horizontal="center" vertical="center"/>
    </xf>
    <xf numFmtId="0" fontId="8" fillId="15" borderId="105" xfId="14" applyFont="1" applyFill="1" applyBorder="1" applyAlignment="1">
      <alignment horizontal="center" vertical="center"/>
    </xf>
    <xf numFmtId="0" fontId="4" fillId="16" borderId="106" xfId="14" applyFont="1" applyFill="1" applyBorder="1" applyAlignment="1">
      <alignment horizontal="center" vertical="center"/>
    </xf>
    <xf numFmtId="0" fontId="4" fillId="9" borderId="68" xfId="14" applyFont="1" applyFill="1" applyBorder="1" applyAlignment="1">
      <alignment horizontal="center" vertical="center"/>
    </xf>
    <xf numFmtId="0" fontId="4" fillId="9" borderId="105" xfId="14" applyFont="1" applyFill="1" applyBorder="1" applyAlignment="1">
      <alignment horizontal="center" vertical="center"/>
    </xf>
    <xf numFmtId="0" fontId="9" fillId="15" borderId="0" xfId="0" applyFont="1" applyFill="1" applyAlignment="1">
      <alignment horizontal="distributed" vertical="center" shrinkToFit="1"/>
    </xf>
    <xf numFmtId="0" fontId="9" fillId="15" borderId="0" xfId="0" applyFont="1" applyFill="1" applyAlignment="1">
      <alignment horizontal="left" vertical="center" shrinkToFit="1"/>
    </xf>
    <xf numFmtId="0" fontId="6" fillId="15" borderId="0" xfId="0" applyFont="1" applyFill="1" applyAlignment="1">
      <alignment horizontal="center" vertical="center"/>
    </xf>
    <xf numFmtId="0" fontId="9" fillId="16" borderId="0" xfId="0" applyFont="1" applyFill="1" applyAlignment="1">
      <alignment horizontal="left" vertical="center" shrinkToFit="1"/>
    </xf>
    <xf numFmtId="0" fontId="9" fillId="9" borderId="0" xfId="0" applyFont="1" applyFill="1" applyAlignment="1">
      <alignment horizontal="left" vertical="center" shrinkToFit="1"/>
    </xf>
    <xf numFmtId="0" fontId="9" fillId="15" borderId="0" xfId="0" applyFont="1" applyFill="1" applyAlignment="1">
      <alignment horizontal="left" vertical="center" wrapText="1"/>
    </xf>
    <xf numFmtId="0" fontId="11" fillId="15" borderId="0" xfId="0" applyFont="1" applyFill="1" applyAlignment="1">
      <alignment horizontal="center" vertical="center"/>
    </xf>
    <xf numFmtId="0" fontId="4" fillId="15" borderId="0" xfId="0" applyFont="1" applyFill="1" applyAlignment="1">
      <alignment horizontal="distributed" vertical="center"/>
    </xf>
    <xf numFmtId="0" fontId="9" fillId="16" borderId="0" xfId="0" applyFont="1" applyFill="1" applyAlignment="1" applyProtection="1">
      <alignment vertical="center" shrinkToFit="1"/>
      <protection locked="0"/>
    </xf>
    <xf numFmtId="0" fontId="9" fillId="9" borderId="0" xfId="0" applyFont="1" applyFill="1" applyAlignment="1" applyProtection="1">
      <alignment vertical="center" shrinkToFit="1"/>
      <protection locked="0"/>
    </xf>
    <xf numFmtId="0" fontId="9" fillId="16" borderId="0" xfId="0" applyFont="1" applyFill="1" applyAlignment="1">
      <alignment vertical="center" wrapText="1"/>
    </xf>
    <xf numFmtId="0" fontId="9" fillId="9" borderId="0" xfId="0" applyFont="1" applyFill="1" applyAlignment="1">
      <alignment vertical="center" wrapText="1"/>
    </xf>
    <xf numFmtId="0" fontId="4" fillId="15" borderId="0" xfId="0" applyFont="1" applyFill="1" applyAlignment="1">
      <alignment horizontal="distributed" vertical="center" wrapText="1"/>
    </xf>
    <xf numFmtId="0" fontId="9" fillId="16" borderId="0" xfId="0" applyFont="1" applyFill="1" applyAlignment="1">
      <alignment vertical="center" shrinkToFit="1"/>
    </xf>
    <xf numFmtId="0" fontId="9" fillId="9" borderId="0" xfId="0" applyFont="1" applyFill="1" applyAlignment="1">
      <alignment vertical="center" shrinkToFit="1"/>
    </xf>
    <xf numFmtId="0" fontId="8" fillId="16" borderId="0" xfId="0" applyFont="1" applyFill="1" applyAlignment="1">
      <alignment horizontal="left" vertical="center" shrinkToFit="1"/>
    </xf>
    <xf numFmtId="0" fontId="8" fillId="9" borderId="0" xfId="0" applyFont="1" applyFill="1" applyAlignment="1">
      <alignment horizontal="left" vertical="center" shrinkToFit="1"/>
    </xf>
    <xf numFmtId="0" fontId="4" fillId="15" borderId="0" xfId="0" applyFont="1" applyFill="1" applyAlignment="1">
      <alignment horizontal="distributed" vertical="top"/>
    </xf>
    <xf numFmtId="0" fontId="4" fillId="0" borderId="0" xfId="0" applyFont="1" applyAlignment="1">
      <alignment horizontal="left" vertical="top" wrapText="1"/>
    </xf>
    <xf numFmtId="0" fontId="4" fillId="15" borderId="0" xfId="0" applyFont="1" applyFill="1" applyAlignment="1">
      <alignment horizontal="right" vertical="center"/>
    </xf>
    <xf numFmtId="0" fontId="4" fillId="15" borderId="0" xfId="0" applyFont="1" applyFill="1" applyAlignment="1" applyProtection="1">
      <alignment horizontal="center" vertical="center"/>
      <protection locked="0"/>
    </xf>
    <xf numFmtId="0" fontId="12" fillId="15" borderId="0" xfId="0" applyFont="1" applyFill="1" applyAlignment="1">
      <alignment horizontal="left" vertical="center" shrinkToFit="1"/>
    </xf>
    <xf numFmtId="0" fontId="8" fillId="0" borderId="0" xfId="0" applyFont="1" applyAlignment="1" applyProtection="1">
      <alignment horizontal="right" vertical="center" shrinkToFit="1"/>
      <protection locked="0"/>
    </xf>
    <xf numFmtId="0" fontId="28" fillId="0" borderId="0" xfId="0" applyFont="1" applyAlignment="1">
      <alignment horizontal="center" vertical="center"/>
    </xf>
    <xf numFmtId="2" fontId="8" fillId="16" borderId="51" xfId="0" applyNumberFormat="1" applyFont="1" applyFill="1" applyBorder="1" applyAlignment="1">
      <alignment horizontal="right" vertical="center"/>
    </xf>
    <xf numFmtId="2" fontId="8" fillId="9" borderId="52" xfId="0" applyNumberFormat="1" applyFont="1" applyFill="1" applyBorder="1" applyAlignment="1">
      <alignment horizontal="right" vertical="center"/>
    </xf>
    <xf numFmtId="1" fontId="8" fillId="0" borderId="51" xfId="0" applyNumberFormat="1" applyFont="1" applyBorder="1" applyAlignment="1">
      <alignment horizontal="right" vertical="center"/>
    </xf>
    <xf numFmtId="1" fontId="8" fillId="0" borderId="52" xfId="0" applyNumberFormat="1" applyFont="1" applyBorder="1" applyAlignment="1">
      <alignment horizontal="right" vertical="center"/>
    </xf>
    <xf numFmtId="2" fontId="8" fillId="16" borderId="75" xfId="0" applyNumberFormat="1" applyFont="1" applyFill="1" applyBorder="1" applyAlignment="1">
      <alignment horizontal="right" vertical="center"/>
    </xf>
    <xf numFmtId="2" fontId="8" fillId="9" borderId="69" xfId="0" applyNumberFormat="1" applyFont="1" applyFill="1" applyBorder="1" applyAlignment="1">
      <alignment horizontal="right" vertical="center"/>
    </xf>
    <xf numFmtId="2" fontId="8" fillId="0" borderId="75" xfId="0" applyNumberFormat="1" applyFont="1" applyBorder="1" applyAlignment="1">
      <alignment horizontal="right" vertical="center"/>
    </xf>
    <xf numFmtId="2" fontId="8" fillId="0" borderId="69" xfId="0" applyNumberFormat="1" applyFont="1" applyBorder="1" applyAlignment="1">
      <alignment horizontal="right" vertical="center"/>
    </xf>
    <xf numFmtId="2" fontId="8" fillId="0" borderId="97" xfId="0" applyNumberFormat="1" applyFont="1" applyBorder="1" applyAlignment="1">
      <alignment horizontal="right" vertical="center"/>
    </xf>
    <xf numFmtId="2" fontId="8" fillId="0" borderId="110" xfId="0" applyNumberFormat="1" applyFont="1" applyBorder="1" applyAlignment="1">
      <alignment horizontal="right" vertical="center"/>
    </xf>
    <xf numFmtId="2" fontId="8" fillId="16" borderId="75" xfId="0" applyNumberFormat="1" applyFont="1" applyFill="1" applyBorder="1" applyAlignment="1">
      <alignment horizontal="center" vertical="center"/>
    </xf>
    <xf numFmtId="2" fontId="8" fillId="9" borderId="68" xfId="0" applyNumberFormat="1" applyFont="1" applyFill="1" applyBorder="1" applyAlignment="1">
      <alignment horizontal="center" vertical="center"/>
    </xf>
    <xf numFmtId="2" fontId="8" fillId="9" borderId="69" xfId="0" applyNumberFormat="1" applyFont="1" applyFill="1" applyBorder="1" applyAlignment="1">
      <alignment horizontal="center" vertical="center"/>
    </xf>
    <xf numFmtId="0" fontId="8" fillId="0" borderId="97" xfId="0" applyFont="1" applyBorder="1" applyAlignment="1">
      <alignment horizontal="center" vertical="center"/>
    </xf>
    <xf numFmtId="0" fontId="8" fillId="0" borderId="113" xfId="0" applyFont="1" applyBorder="1" applyAlignment="1">
      <alignment horizontal="center" vertical="center"/>
    </xf>
    <xf numFmtId="0" fontId="8" fillId="0" borderId="110" xfId="0" applyFont="1" applyBorder="1" applyAlignment="1">
      <alignment horizontal="center" vertical="center"/>
    </xf>
    <xf numFmtId="0" fontId="8" fillId="16" borderId="51" xfId="0" applyFont="1" applyFill="1" applyBorder="1" applyAlignment="1">
      <alignment horizontal="center" vertical="center"/>
    </xf>
    <xf numFmtId="0" fontId="8" fillId="9" borderId="52" xfId="0" applyFont="1" applyFill="1" applyBorder="1" applyAlignment="1">
      <alignment horizontal="center" vertical="center"/>
    </xf>
    <xf numFmtId="184" fontId="8" fillId="0" borderId="97" xfId="0" applyNumberFormat="1" applyFont="1" applyBorder="1" applyAlignment="1">
      <alignment horizontal="center" vertical="center"/>
    </xf>
    <xf numFmtId="184" fontId="8" fillId="0" borderId="113" xfId="0" applyNumberFormat="1" applyFont="1" applyBorder="1" applyAlignment="1">
      <alignment horizontal="center" vertical="center"/>
    </xf>
    <xf numFmtId="184" fontId="8" fillId="0" borderId="110" xfId="0" applyNumberFormat="1" applyFont="1" applyBorder="1" applyAlignment="1">
      <alignment horizontal="center" vertical="center"/>
    </xf>
    <xf numFmtId="1" fontId="8" fillId="16" borderId="51" xfId="0" applyNumberFormat="1" applyFont="1" applyFill="1" applyBorder="1" applyAlignment="1">
      <alignment horizontal="center" vertical="center"/>
    </xf>
    <xf numFmtId="1" fontId="8" fillId="9" borderId="46" xfId="0" applyNumberFormat="1" applyFont="1" applyFill="1" applyBorder="1" applyAlignment="1">
      <alignment horizontal="center" vertical="center"/>
    </xf>
    <xf numFmtId="6" fontId="4" fillId="24" borderId="59" xfId="7" applyFont="1" applyFill="1" applyBorder="1" applyAlignment="1">
      <alignment horizontal="center" vertical="center" wrapText="1"/>
    </xf>
    <xf numFmtId="6" fontId="4" fillId="24" borderId="185" xfId="7" applyFont="1" applyFill="1" applyBorder="1" applyAlignment="1">
      <alignment horizontal="center" vertical="center" wrapText="1"/>
    </xf>
    <xf numFmtId="0" fontId="13" fillId="25" borderId="70" xfId="0" applyFont="1" applyFill="1" applyBorder="1" applyAlignment="1">
      <alignment horizontal="center" vertical="center" wrapText="1"/>
    </xf>
    <xf numFmtId="0" fontId="13" fillId="25" borderId="84" xfId="0" applyFont="1" applyFill="1" applyBorder="1" applyAlignment="1">
      <alignment horizontal="center" vertical="center" wrapText="1"/>
    </xf>
    <xf numFmtId="0" fontId="13" fillId="25" borderId="73" xfId="0" applyFont="1" applyFill="1" applyBorder="1" applyAlignment="1">
      <alignment horizontal="center" vertical="center" wrapText="1"/>
    </xf>
    <xf numFmtId="0" fontId="13" fillId="25" borderId="90" xfId="0" applyFont="1" applyFill="1" applyBorder="1" applyAlignment="1">
      <alignment horizontal="center" vertical="center" wrapText="1"/>
    </xf>
    <xf numFmtId="0" fontId="8" fillId="0" borderId="69" xfId="0" applyFont="1" applyBorder="1" applyAlignment="1">
      <alignment horizontal="center" vertical="center"/>
    </xf>
    <xf numFmtId="0" fontId="8" fillId="0" borderId="52" xfId="0" applyFont="1" applyBorder="1" applyAlignment="1">
      <alignment horizontal="center" vertical="center"/>
    </xf>
    <xf numFmtId="0" fontId="7" fillId="17" borderId="181" xfId="0" applyFont="1" applyFill="1" applyBorder="1" applyAlignment="1">
      <alignment horizontal="center" vertical="center"/>
    </xf>
    <xf numFmtId="0" fontId="7" fillId="17" borderId="182" xfId="0" applyFont="1" applyFill="1" applyBorder="1" applyAlignment="1">
      <alignment horizontal="center" vertical="center"/>
    </xf>
    <xf numFmtId="0" fontId="7" fillId="17" borderId="183" xfId="0" applyFont="1" applyFill="1" applyBorder="1" applyAlignment="1">
      <alignment horizontal="center" vertical="center"/>
    </xf>
    <xf numFmtId="0" fontId="7" fillId="17" borderId="184" xfId="0" applyFont="1" applyFill="1" applyBorder="1" applyAlignment="1">
      <alignment horizontal="center" vertical="center"/>
    </xf>
    <xf numFmtId="0" fontId="8" fillId="0" borderId="93" xfId="0" applyFont="1" applyBorder="1" applyAlignment="1">
      <alignment horizontal="center" vertical="center"/>
    </xf>
    <xf numFmtId="0" fontId="8" fillId="0" borderId="49" xfId="0" applyFont="1" applyBorder="1" applyAlignment="1">
      <alignment horizontal="center" vertical="center"/>
    </xf>
    <xf numFmtId="0" fontId="8" fillId="0" borderId="92" xfId="0" applyFont="1" applyBorder="1" applyAlignment="1">
      <alignment horizontal="center" vertical="center"/>
    </xf>
    <xf numFmtId="0" fontId="8" fillId="0" borderId="70" xfId="0" applyFont="1" applyBorder="1" applyAlignment="1">
      <alignment horizontal="center" vertical="center"/>
    </xf>
    <xf numFmtId="0" fontId="8" fillId="0" borderId="0" xfId="0" applyFont="1" applyAlignment="1">
      <alignment horizontal="center" vertical="center"/>
    </xf>
    <xf numFmtId="0" fontId="8" fillId="0" borderId="84" xfId="0" applyFont="1" applyBorder="1" applyAlignment="1">
      <alignment horizontal="center" vertical="center"/>
    </xf>
    <xf numFmtId="2" fontId="8" fillId="0" borderId="92" xfId="0" applyNumberFormat="1" applyFont="1" applyBorder="1" applyAlignment="1">
      <alignment horizontal="right" vertical="center"/>
    </xf>
    <xf numFmtId="2" fontId="8" fillId="0" borderId="84" xfId="0" applyNumberFormat="1" applyFont="1" applyBorder="1" applyAlignment="1">
      <alignment horizontal="right" vertical="center"/>
    </xf>
    <xf numFmtId="2" fontId="8" fillId="0" borderId="93" xfId="0" applyNumberFormat="1" applyFont="1" applyBorder="1" applyAlignment="1">
      <alignment horizontal="right" vertical="center"/>
    </xf>
    <xf numFmtId="2" fontId="8" fillId="0" borderId="70" xfId="0" applyNumberFormat="1" applyFont="1" applyBorder="1" applyAlignment="1">
      <alignment horizontal="right" vertical="center"/>
    </xf>
    <xf numFmtId="2" fontId="8" fillId="0" borderId="73" xfId="0" applyNumberFormat="1" applyFont="1" applyBorder="1" applyAlignment="1">
      <alignment horizontal="left" vertical="center"/>
    </xf>
    <xf numFmtId="2" fontId="8" fillId="0" borderId="90" xfId="0" applyNumberFormat="1" applyFont="1" applyBorder="1" applyAlignment="1">
      <alignment horizontal="left" vertical="center"/>
    </xf>
    <xf numFmtId="6" fontId="7" fillId="24" borderId="70" xfId="7" applyFont="1" applyFill="1" applyBorder="1" applyAlignment="1">
      <alignment horizontal="center" vertical="center" wrapText="1"/>
    </xf>
    <xf numFmtId="6" fontId="7" fillId="24" borderId="0" xfId="7" applyFont="1" applyFill="1" applyBorder="1" applyAlignment="1">
      <alignment horizontal="center" vertical="center" wrapText="1"/>
    </xf>
    <xf numFmtId="6" fontId="7" fillId="24" borderId="73" xfId="7" applyFont="1" applyFill="1" applyBorder="1" applyAlignment="1">
      <alignment horizontal="center" vertical="center" wrapText="1"/>
    </xf>
    <xf numFmtId="6" fontId="7" fillId="24" borderId="71" xfId="7" applyFont="1" applyFill="1" applyBorder="1" applyAlignment="1">
      <alignment horizontal="center" vertical="center" wrapText="1"/>
    </xf>
    <xf numFmtId="0" fontId="34" fillId="0" borderId="93" xfId="0" applyFont="1" applyBorder="1" applyAlignment="1">
      <alignment horizontal="center" vertical="center" wrapText="1"/>
    </xf>
    <xf numFmtId="0" fontId="34" fillId="0" borderId="49" xfId="0" applyFont="1" applyBorder="1" applyAlignment="1">
      <alignment horizontal="center" vertical="center"/>
    </xf>
    <xf numFmtId="0" fontId="34" fillId="0" borderId="73" xfId="0" applyFont="1" applyBorder="1" applyAlignment="1">
      <alignment horizontal="center" vertical="center"/>
    </xf>
    <xf numFmtId="0" fontId="34" fillId="0" borderId="71" xfId="0" applyFont="1" applyBorder="1" applyAlignment="1">
      <alignment horizontal="center" vertical="center"/>
    </xf>
    <xf numFmtId="1" fontId="8" fillId="9" borderId="52" xfId="0" applyNumberFormat="1" applyFont="1" applyFill="1" applyBorder="1" applyAlignment="1">
      <alignment horizontal="center" vertical="center"/>
    </xf>
    <xf numFmtId="0" fontId="34" fillId="0" borderId="5" xfId="0" applyFont="1" applyBorder="1" applyAlignment="1">
      <alignment horizontal="center" vertical="center"/>
    </xf>
    <xf numFmtId="0" fontId="34" fillId="0" borderId="6" xfId="0" applyFont="1" applyBorder="1" applyAlignment="1">
      <alignment horizontal="center" vertical="center"/>
    </xf>
    <xf numFmtId="0" fontId="34" fillId="0" borderId="7" xfId="0" applyFont="1" applyBorder="1" applyAlignment="1">
      <alignment horizontal="center" vertical="center"/>
    </xf>
    <xf numFmtId="0" fontId="4" fillId="17" borderId="172" xfId="0" applyFont="1" applyFill="1" applyBorder="1" applyAlignment="1">
      <alignment horizontal="center" vertical="center"/>
    </xf>
    <xf numFmtId="0" fontId="4" fillId="17" borderId="173" xfId="0" applyFont="1" applyFill="1" applyBorder="1" applyAlignment="1">
      <alignment horizontal="center" vertical="center"/>
    </xf>
    <xf numFmtId="0" fontId="4" fillId="17" borderId="174" xfId="0" applyFont="1" applyFill="1" applyBorder="1" applyAlignment="1">
      <alignment horizontal="center" vertical="center"/>
    </xf>
    <xf numFmtId="0" fontId="4" fillId="17" borderId="175" xfId="0" applyFont="1" applyFill="1" applyBorder="1" applyAlignment="1">
      <alignment horizontal="center" vertical="center"/>
    </xf>
    <xf numFmtId="0" fontId="4" fillId="17" borderId="176" xfId="0" applyFont="1" applyFill="1" applyBorder="1" applyAlignment="1">
      <alignment horizontal="center" vertical="center"/>
    </xf>
    <xf numFmtId="0" fontId="4" fillId="17" borderId="177" xfId="0" applyFont="1" applyFill="1" applyBorder="1" applyAlignment="1">
      <alignment horizontal="center" vertical="center"/>
    </xf>
    <xf numFmtId="0" fontId="4" fillId="17" borderId="178" xfId="0" applyFont="1" applyFill="1" applyBorder="1" applyAlignment="1">
      <alignment horizontal="center" vertical="center"/>
    </xf>
    <xf numFmtId="0" fontId="4" fillId="17" borderId="179" xfId="0" applyFont="1" applyFill="1" applyBorder="1" applyAlignment="1">
      <alignment horizontal="center" vertical="center"/>
    </xf>
    <xf numFmtId="0" fontId="4" fillId="17" borderId="180" xfId="0" applyFont="1" applyFill="1" applyBorder="1" applyAlignment="1">
      <alignment horizontal="center" vertical="center"/>
    </xf>
    <xf numFmtId="0" fontId="8" fillId="0" borderId="119" xfId="0" applyFont="1" applyBorder="1" applyAlignment="1">
      <alignment horizontal="center" vertical="center" textRotation="255"/>
    </xf>
    <xf numFmtId="0" fontId="8" fillId="0" borderId="121" xfId="0" applyFont="1" applyBorder="1" applyAlignment="1">
      <alignment horizontal="center" vertical="center" textRotation="255"/>
    </xf>
    <xf numFmtId="0" fontId="8" fillId="0" borderId="151" xfId="0" applyFont="1" applyBorder="1" applyAlignment="1">
      <alignment horizontal="center" vertical="center" textRotation="255"/>
    </xf>
    <xf numFmtId="6" fontId="34" fillId="24" borderId="51" xfId="7" applyFont="1" applyFill="1" applyBorder="1" applyAlignment="1">
      <alignment horizontal="center" vertical="center" wrapText="1"/>
    </xf>
    <xf numFmtId="6" fontId="34" fillId="24" borderId="46" xfId="7" applyFont="1" applyFill="1" applyBorder="1" applyAlignment="1">
      <alignment horizontal="center" vertical="center" wrapText="1"/>
    </xf>
    <xf numFmtId="6" fontId="34" fillId="24" borderId="52" xfId="7" applyFont="1" applyFill="1" applyBorder="1" applyAlignment="1">
      <alignment horizontal="center" vertical="center" wrapText="1"/>
    </xf>
    <xf numFmtId="0" fontId="0" fillId="5" borderId="143" xfId="0" applyFill="1" applyBorder="1" applyAlignment="1">
      <alignment horizontal="center" vertical="center"/>
    </xf>
    <xf numFmtId="0" fontId="0" fillId="5" borderId="6" xfId="0" applyFill="1" applyBorder="1" applyAlignment="1">
      <alignment horizontal="center" vertical="center"/>
    </xf>
    <xf numFmtId="0" fontId="0" fillId="5" borderId="135" xfId="0" applyFill="1" applyBorder="1" applyAlignment="1">
      <alignment horizontal="center" vertical="center"/>
    </xf>
    <xf numFmtId="0" fontId="0" fillId="2" borderId="143" xfId="0" applyFill="1" applyBorder="1" applyAlignment="1">
      <alignment horizontal="center" vertical="center"/>
    </xf>
    <xf numFmtId="0" fontId="0" fillId="2" borderId="6" xfId="0" applyFill="1" applyBorder="1" applyAlignment="1">
      <alignment horizontal="center" vertical="center"/>
    </xf>
    <xf numFmtId="0" fontId="0" fillId="2" borderId="135" xfId="0" applyFill="1" applyBorder="1" applyAlignment="1">
      <alignment horizontal="center" vertical="center"/>
    </xf>
    <xf numFmtId="0" fontId="0" fillId="4" borderId="143" xfId="0" applyFill="1" applyBorder="1" applyAlignment="1">
      <alignment horizontal="center" vertical="center"/>
    </xf>
    <xf numFmtId="0" fontId="0" fillId="4" borderId="6" xfId="0" applyFill="1" applyBorder="1" applyAlignment="1">
      <alignment horizontal="center" vertical="center"/>
    </xf>
    <xf numFmtId="0" fontId="0" fillId="4" borderId="135" xfId="0" applyFill="1" applyBorder="1" applyAlignment="1">
      <alignment horizontal="center" vertical="center"/>
    </xf>
    <xf numFmtId="0" fontId="0" fillId="8" borderId="39" xfId="0" applyFill="1" applyBorder="1">
      <alignment vertical="center"/>
    </xf>
    <xf numFmtId="0" fontId="0" fillId="8" borderId="40" xfId="0" applyFill="1" applyBorder="1">
      <alignment vertical="center"/>
    </xf>
    <xf numFmtId="0" fontId="0" fillId="8" borderId="41" xfId="0" applyFill="1" applyBorder="1">
      <alignment vertical="center"/>
    </xf>
  </cellXfs>
  <cellStyles count="18">
    <cellStyle name="パーセント 2" xfId="1" xr:uid="{00000000-0005-0000-0000-000000000000}"/>
    <cellStyle name="パーセント 2 2" xfId="2" xr:uid="{00000000-0005-0000-0000-000001000000}"/>
    <cellStyle name="桁区切り" xfId="3" builtinId="6"/>
    <cellStyle name="桁区切り 2" xfId="4" xr:uid="{00000000-0005-0000-0000-000003000000}"/>
    <cellStyle name="桁区切り 2 2" xfId="5" xr:uid="{00000000-0005-0000-0000-000004000000}"/>
    <cellStyle name="桁区切り 3" xfId="6" xr:uid="{00000000-0005-0000-0000-000005000000}"/>
    <cellStyle name="通貨" xfId="7" builtinId="7"/>
    <cellStyle name="標準" xfId="0" builtinId="0"/>
    <cellStyle name="標準 2" xfId="8" xr:uid="{00000000-0005-0000-0000-000008000000}"/>
    <cellStyle name="標準 2 2" xfId="9" xr:uid="{00000000-0005-0000-0000-000009000000}"/>
    <cellStyle name="標準 2 2 2" xfId="10" xr:uid="{00000000-0005-0000-0000-00000A000000}"/>
    <cellStyle name="標準 2 2_□交付申請及び完了　様式Ｈ22Ｂ2（ケア連携一式）100702" xfId="11" xr:uid="{00000000-0005-0000-0000-00000B000000}"/>
    <cellStyle name="標準 2 3" xfId="12" xr:uid="{00000000-0005-0000-0000-00000C000000}"/>
    <cellStyle name="標準 3" xfId="13" xr:uid="{00000000-0005-0000-0000-00000D000000}"/>
    <cellStyle name="標準 4" xfId="14" xr:uid="{00000000-0005-0000-0000-00000E000000}"/>
    <cellStyle name="標準 4 2" xfId="15" xr:uid="{00000000-0005-0000-0000-00000F000000}"/>
    <cellStyle name="標準 5" xfId="16" xr:uid="{00000000-0005-0000-0000-000010000000}"/>
    <cellStyle name="標準_1010xx交付申請記入要領_PR" xfId="17" xr:uid="{00000000-0005-0000-0000-000011000000}"/>
  </cellStyles>
  <dxfs count="31">
    <dxf>
      <font>
        <color theme="0"/>
      </font>
    </dxf>
    <dxf>
      <font>
        <color theme="0" tint="-0.34998626667073579"/>
      </font>
      <fill>
        <patternFill>
          <bgColor theme="0" tint="-0.24994659260841701"/>
        </patternFill>
      </fill>
    </dxf>
    <dxf>
      <font>
        <color theme="0" tint="-0.34998626667073579"/>
      </font>
      <fill>
        <patternFill>
          <bgColor theme="0" tint="-0.24994659260841701"/>
        </patternFill>
      </fill>
    </dxf>
    <dxf>
      <font>
        <color theme="0" tint="-0.34998626667073579"/>
      </font>
      <fill>
        <patternFill>
          <bgColor theme="0"/>
        </patternFill>
      </fill>
    </dxf>
    <dxf>
      <font>
        <color theme="0" tint="-0.34998626667073579"/>
      </font>
      <fill>
        <patternFill>
          <bgColor theme="0"/>
        </patternFill>
      </fill>
    </dxf>
    <dxf>
      <font>
        <color theme="0" tint="-0.34998626667073579"/>
        <name val="ＭＳ Ｐゴシック"/>
        <scheme val="none"/>
      </font>
      <fill>
        <patternFill>
          <bgColor theme="0"/>
        </patternFill>
      </fill>
    </dxf>
    <dxf>
      <font>
        <color theme="0" tint="-0.34998626667073579"/>
      </font>
      <fill>
        <patternFill>
          <bgColor theme="0" tint="-0.24994659260841701"/>
        </patternFill>
      </fill>
    </dxf>
    <dxf>
      <fill>
        <patternFill patternType="solid">
          <bgColor theme="0" tint="-0.24994659260841701"/>
        </patternFill>
      </fill>
    </dxf>
    <dxf>
      <fill>
        <patternFill patternType="solid">
          <bgColor theme="0" tint="-0.24994659260841701"/>
        </patternFill>
      </fill>
    </dxf>
    <dxf>
      <fill>
        <patternFill patternType="solid">
          <bgColor theme="0" tint="-0.24994659260841701"/>
        </patternFill>
      </fill>
    </dxf>
    <dxf>
      <fill>
        <patternFill patternType="solid">
          <bgColor theme="0" tint="-0.24994659260841701"/>
        </patternFill>
      </fill>
    </dxf>
    <dxf>
      <fill>
        <patternFill patternType="solid">
          <bgColor theme="0" tint="-0.24994659260841701"/>
        </patternFill>
      </fill>
    </dxf>
    <dxf>
      <fill>
        <patternFill patternType="solid">
          <bgColor theme="0" tint="-0.24994659260841701"/>
        </patternFill>
      </fill>
    </dxf>
    <dxf>
      <font>
        <color theme="0" tint="-0.34998626667073579"/>
      </font>
      <fill>
        <patternFill>
          <bgColor theme="0" tint="-0.24994659260841701"/>
        </patternFill>
      </fill>
    </dxf>
    <dxf>
      <font>
        <color theme="0" tint="-0.34998626667073579"/>
      </font>
      <fill>
        <patternFill>
          <bgColor theme="0" tint="-0.24994659260841701"/>
        </patternFill>
      </fill>
    </dxf>
    <dxf>
      <font>
        <color theme="0" tint="-0.34998626667073579"/>
      </font>
      <fill>
        <patternFill>
          <bgColor theme="0" tint="-0.24994659260841701"/>
        </patternFill>
      </fill>
    </dxf>
    <dxf>
      <font>
        <color theme="0" tint="-0.34998626667073579"/>
      </font>
      <fill>
        <patternFill>
          <bgColor theme="0" tint="-0.24994659260841701"/>
        </patternFill>
      </fill>
    </dxf>
    <dxf>
      <font>
        <color theme="0" tint="-0.34998626667073579"/>
      </font>
      <fill>
        <patternFill>
          <bgColor theme="0" tint="-0.24994659260841701"/>
        </patternFill>
      </fill>
    </dxf>
    <dxf>
      <font>
        <color theme="0" tint="-0.34998626667073579"/>
      </font>
      <fill>
        <patternFill>
          <bgColor theme="0" tint="-0.24994659260841701"/>
        </patternFill>
      </fill>
    </dxf>
    <dxf>
      <font>
        <color theme="0" tint="-0.34998626667073579"/>
      </font>
      <fill>
        <patternFill>
          <bgColor theme="0" tint="-0.24994659260841701"/>
        </patternFill>
      </fill>
    </dxf>
    <dxf>
      <font>
        <color theme="0" tint="-0.34998626667073579"/>
      </font>
      <fill>
        <patternFill>
          <bgColor theme="0" tint="-0.24994659260841701"/>
        </patternFill>
      </fill>
    </dxf>
    <dxf>
      <font>
        <color theme="0" tint="-0.34998626667073579"/>
      </font>
      <fill>
        <patternFill>
          <bgColor theme="0" tint="-0.24994659260841701"/>
        </patternFill>
      </fill>
    </dxf>
    <dxf>
      <font>
        <color theme="0" tint="-0.34998626667073579"/>
      </font>
      <fill>
        <patternFill>
          <bgColor theme="0" tint="-0.24994659260841701"/>
        </patternFill>
      </fill>
    </dxf>
    <dxf>
      <font>
        <color theme="0" tint="-0.34998626667073579"/>
      </font>
      <fill>
        <patternFill>
          <bgColor theme="0" tint="-0.24994659260841701"/>
        </patternFill>
      </fill>
    </dxf>
    <dxf>
      <font>
        <color theme="0" tint="-0.34998626667073579"/>
      </font>
      <fill>
        <patternFill>
          <bgColor theme="0" tint="-0.24994659260841701"/>
        </patternFill>
      </fill>
    </dxf>
    <dxf>
      <font>
        <color theme="0" tint="-0.34998626667073579"/>
      </font>
      <fill>
        <patternFill>
          <bgColor theme="0" tint="-0.24994659260841701"/>
        </patternFill>
      </fill>
    </dxf>
    <dxf>
      <font>
        <color theme="0" tint="-0.34998626667073579"/>
      </font>
      <fill>
        <patternFill>
          <bgColor theme="0" tint="-0.24994659260841701"/>
        </patternFill>
      </fill>
    </dxf>
    <dxf>
      <font>
        <color theme="0" tint="-0.34998626667073579"/>
      </font>
      <fill>
        <patternFill>
          <bgColor theme="0"/>
        </patternFill>
      </fill>
    </dxf>
    <dxf>
      <font>
        <color theme="0" tint="-0.34998626667073579"/>
      </font>
      <fill>
        <patternFill>
          <bgColor theme="0"/>
        </patternFill>
      </fill>
    </dxf>
    <dxf>
      <font>
        <color theme="0" tint="-0.34998626667073579"/>
      </font>
      <fill>
        <patternFill>
          <bgColor theme="0" tint="-0.24994659260841701"/>
        </patternFill>
      </fill>
    </dxf>
    <dxf>
      <font>
        <color theme="0" tint="-0.34998626667073579"/>
      </font>
      <fill>
        <patternFill>
          <bgColor theme="0" tint="-0.24994659260841701"/>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CC"/>
      <color rgb="FFDAEEF3"/>
      <color rgb="FFCCECFF"/>
      <color rgb="FFF2F2F2"/>
      <color rgb="FF002060"/>
      <color rgb="FF808080"/>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25</xdr:col>
      <xdr:colOff>121831</xdr:colOff>
      <xdr:row>1</xdr:row>
      <xdr:rowOff>44303</xdr:rowOff>
    </xdr:from>
    <xdr:ext cx="184731" cy="264560"/>
    <xdr:sp macro="" textlink="">
      <xdr:nvSpPr>
        <xdr:cNvPr id="8" name="テキスト ボックス 7">
          <a:extLst>
            <a:ext uri="{FF2B5EF4-FFF2-40B4-BE49-F238E27FC236}">
              <a16:creationId xmlns:a16="http://schemas.microsoft.com/office/drawing/2014/main" id="{F5B84E4A-2706-4302-9EC9-05D139B10D19}"/>
            </a:ext>
          </a:extLst>
        </xdr:cNvPr>
        <xdr:cNvSpPr txBox="1"/>
      </xdr:nvSpPr>
      <xdr:spPr>
        <a:xfrm>
          <a:off x="5338430" y="5870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21</xdr:col>
      <xdr:colOff>419100</xdr:colOff>
      <xdr:row>40</xdr:row>
      <xdr:rowOff>104775</xdr:rowOff>
    </xdr:from>
    <xdr:to>
      <xdr:col>25</xdr:col>
      <xdr:colOff>114301</xdr:colOff>
      <xdr:row>46</xdr:row>
      <xdr:rowOff>104776</xdr:rowOff>
    </xdr:to>
    <xdr:sp macro="" textlink="">
      <xdr:nvSpPr>
        <xdr:cNvPr id="3" name="吹き出し: 四角形 2">
          <a:extLst>
            <a:ext uri="{FF2B5EF4-FFF2-40B4-BE49-F238E27FC236}">
              <a16:creationId xmlns:a16="http://schemas.microsoft.com/office/drawing/2014/main" id="{5FF73295-D48B-4FB9-B656-792CA95210BA}"/>
            </a:ext>
          </a:extLst>
        </xdr:cNvPr>
        <xdr:cNvSpPr/>
      </xdr:nvSpPr>
      <xdr:spPr>
        <a:xfrm>
          <a:off x="7134225" y="7086600"/>
          <a:ext cx="2133601" cy="1114426"/>
        </a:xfrm>
        <a:prstGeom prst="wedgeRectCallout">
          <a:avLst>
            <a:gd name="adj1" fmla="val -74221"/>
            <a:gd name="adj2" fmla="val -2973"/>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0" cap="none" spc="0">
              <a:ln w="0"/>
              <a:solidFill>
                <a:srgbClr val="FF0000"/>
              </a:solidFill>
              <a:effectLst>
                <a:outerShdw blurRad="38100" dist="19050" dir="2700000" algn="tl" rotWithShape="0">
                  <a:schemeClr val="dk1">
                    <a:alpha val="40000"/>
                  </a:schemeClr>
                </a:outerShdw>
              </a:effectLst>
            </a:rPr>
            <a:t>施設部分改修工事がない場合は：</a:t>
          </a:r>
          <a:endParaRPr kumimoji="1" lang="en-US" altLang="ja-JP" sz="1000" b="0" cap="none" spc="0">
            <a:ln w="0"/>
            <a:solidFill>
              <a:srgbClr val="FF0000"/>
            </a:solidFill>
            <a:effectLst>
              <a:outerShdw blurRad="38100" dist="19050" dir="2700000" algn="tl" rotWithShape="0">
                <a:schemeClr val="dk1">
                  <a:alpha val="40000"/>
                </a:schemeClr>
              </a:outerShdw>
            </a:effectLst>
          </a:endParaRPr>
        </a:p>
        <a:p>
          <a:pPr algn="l"/>
          <a:r>
            <a:rPr kumimoji="1" lang="ja-JP" altLang="en-US" sz="1000" b="0" cap="none" spc="0">
              <a:ln w="0"/>
              <a:solidFill>
                <a:srgbClr val="FF0000"/>
              </a:solidFill>
              <a:effectLst>
                <a:outerShdw blurRad="38100" dist="19050" dir="2700000" algn="tl" rotWithShape="0">
                  <a:schemeClr val="dk1">
                    <a:alpha val="40000"/>
                  </a:schemeClr>
                </a:outerShdw>
              </a:effectLst>
            </a:rPr>
            <a:t>諸経費等共通費の補助対象工事費欄の＃ＤＩＶ</a:t>
          </a:r>
          <a:r>
            <a:rPr kumimoji="1" lang="en-US" altLang="ja-JP" sz="1000" b="0" cap="none" spc="0">
              <a:ln w="0"/>
              <a:solidFill>
                <a:srgbClr val="FF0000"/>
              </a:solidFill>
              <a:effectLst>
                <a:outerShdw blurRad="38100" dist="19050" dir="2700000" algn="tl" rotWithShape="0">
                  <a:schemeClr val="dk1">
                    <a:alpha val="40000"/>
                  </a:schemeClr>
                </a:outerShdw>
              </a:effectLst>
            </a:rPr>
            <a:t>/</a:t>
          </a:r>
          <a:r>
            <a:rPr kumimoji="1" lang="ja-JP" altLang="en-US" sz="1000" b="0" cap="none" spc="0">
              <a:ln w="0"/>
              <a:solidFill>
                <a:srgbClr val="FF0000"/>
              </a:solidFill>
              <a:effectLst>
                <a:outerShdw blurRad="38100" dist="19050" dir="2700000" algn="tl" rotWithShape="0">
                  <a:schemeClr val="dk1">
                    <a:alpha val="40000"/>
                  </a:schemeClr>
                </a:outerShdw>
              </a:effectLst>
            </a:rPr>
            <a:t>０</a:t>
          </a:r>
          <a:r>
            <a:rPr kumimoji="1" lang="en-US" altLang="ja-JP" sz="1000" b="0" cap="none" spc="0">
              <a:ln w="0"/>
              <a:solidFill>
                <a:srgbClr val="FF0000"/>
              </a:solidFill>
              <a:effectLst>
                <a:outerShdw blurRad="38100" dist="19050" dir="2700000" algn="tl" rotWithShape="0">
                  <a:schemeClr val="dk1">
                    <a:alpha val="40000"/>
                  </a:schemeClr>
                </a:outerShdw>
              </a:effectLst>
            </a:rPr>
            <a:t>!</a:t>
          </a:r>
          <a:r>
            <a:rPr kumimoji="1" lang="ja-JP" altLang="en-US" sz="1000" b="0" cap="none" spc="0">
              <a:ln w="0"/>
              <a:solidFill>
                <a:srgbClr val="FF0000"/>
              </a:solidFill>
              <a:effectLst>
                <a:outerShdw blurRad="38100" dist="19050" dir="2700000" algn="tl" rotWithShape="0">
                  <a:schemeClr val="dk1">
                    <a:alpha val="40000"/>
                  </a:schemeClr>
                </a:outerShdw>
              </a:effectLst>
            </a:rPr>
            <a:t>を０にすると他の</a:t>
          </a:r>
          <a:r>
            <a:rPr kumimoji="1" lang="ja-JP" altLang="ja-JP" sz="1000" b="0">
              <a:solidFill>
                <a:srgbClr val="FF0000"/>
              </a:solidFill>
              <a:effectLst>
                <a:outerShdw blurRad="38100" dist="19050" dir="2700000" algn="tl" rotWithShape="0">
                  <a:schemeClr val="dk1">
                    <a:alpha val="40000"/>
                  </a:schemeClr>
                </a:outerShdw>
              </a:effectLst>
              <a:latin typeface="+mn-lt"/>
              <a:ea typeface="+mn-ea"/>
              <a:cs typeface="+mn-cs"/>
            </a:rPr>
            <a:t>＃ＤＩＶ</a:t>
          </a:r>
          <a:r>
            <a:rPr kumimoji="1" lang="en-US" altLang="ja-JP" sz="1000" b="0">
              <a:solidFill>
                <a:srgbClr val="FF0000"/>
              </a:solidFill>
              <a:effectLst>
                <a:outerShdw blurRad="38100" dist="19050" dir="2700000" algn="tl" rotWithShape="0">
                  <a:schemeClr val="dk1">
                    <a:alpha val="40000"/>
                  </a:schemeClr>
                </a:outerShdw>
              </a:effectLst>
              <a:latin typeface="+mn-lt"/>
              <a:ea typeface="+mn-ea"/>
              <a:cs typeface="+mn-cs"/>
            </a:rPr>
            <a:t>/</a:t>
          </a:r>
          <a:r>
            <a:rPr kumimoji="1" lang="ja-JP" altLang="ja-JP" sz="1000" b="0">
              <a:solidFill>
                <a:srgbClr val="FF0000"/>
              </a:solidFill>
              <a:effectLst>
                <a:outerShdw blurRad="38100" dist="19050" dir="2700000" algn="tl" rotWithShape="0">
                  <a:schemeClr val="dk1">
                    <a:alpha val="40000"/>
                  </a:schemeClr>
                </a:outerShdw>
              </a:effectLst>
              <a:latin typeface="+mn-lt"/>
              <a:ea typeface="+mn-ea"/>
              <a:cs typeface="+mn-cs"/>
            </a:rPr>
            <a:t>０</a:t>
          </a:r>
          <a:r>
            <a:rPr kumimoji="1" lang="en-US" altLang="ja-JP" sz="1000" b="0">
              <a:solidFill>
                <a:srgbClr val="FF0000"/>
              </a:solidFill>
              <a:effectLst>
                <a:outerShdw blurRad="38100" dist="19050" dir="2700000" algn="tl" rotWithShape="0">
                  <a:schemeClr val="dk1">
                    <a:alpha val="40000"/>
                  </a:schemeClr>
                </a:outerShdw>
              </a:effectLst>
              <a:latin typeface="+mn-lt"/>
              <a:ea typeface="+mn-ea"/>
              <a:cs typeface="+mn-cs"/>
            </a:rPr>
            <a:t>!</a:t>
          </a:r>
          <a:r>
            <a:rPr kumimoji="1" lang="ja-JP" altLang="en-US" sz="1000" b="0">
              <a:solidFill>
                <a:srgbClr val="FF0000"/>
              </a:solidFill>
              <a:effectLst>
                <a:outerShdw blurRad="38100" dist="19050" dir="2700000" algn="tl" rotWithShape="0">
                  <a:schemeClr val="dk1">
                    <a:alpha val="40000"/>
                  </a:schemeClr>
                </a:outerShdw>
              </a:effectLst>
              <a:latin typeface="+mn-lt"/>
              <a:ea typeface="+mn-ea"/>
              <a:cs typeface="+mn-cs"/>
            </a:rPr>
            <a:t>が消え計算結果が表示されます。</a:t>
          </a:r>
          <a:endParaRPr kumimoji="1" lang="ja-JP" altLang="en-US" sz="1000" b="0" cap="none" spc="0">
            <a:ln w="0"/>
            <a:solidFill>
              <a:srgbClr val="FF0000"/>
            </a:solidFill>
            <a:effectLst>
              <a:outerShdw blurRad="38100" dist="19050" dir="2700000" algn="tl" rotWithShape="0">
                <a:schemeClr val="dk1">
                  <a:alpha val="40000"/>
                </a:schemeClr>
              </a:outerShdw>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41</xdr:col>
      <xdr:colOff>0</xdr:colOff>
      <xdr:row>0</xdr:row>
      <xdr:rowOff>0</xdr:rowOff>
    </xdr:from>
    <xdr:to>
      <xdr:col>41</xdr:col>
      <xdr:colOff>0</xdr:colOff>
      <xdr:row>0</xdr:row>
      <xdr:rowOff>0</xdr:rowOff>
    </xdr:to>
    <xdr:sp macro="" textlink="">
      <xdr:nvSpPr>
        <xdr:cNvPr id="2" name="AutoShape 8">
          <a:extLst>
            <a:ext uri="{FF2B5EF4-FFF2-40B4-BE49-F238E27FC236}">
              <a16:creationId xmlns:a16="http://schemas.microsoft.com/office/drawing/2014/main" id="{AAD56A21-E726-423D-AFB5-412C3FD3E569}"/>
            </a:ext>
          </a:extLst>
        </xdr:cNvPr>
        <xdr:cNvSpPr>
          <a:spLocks noChangeArrowheads="1"/>
        </xdr:cNvSpPr>
      </xdr:nvSpPr>
      <xdr:spPr bwMode="auto">
        <a:xfrm>
          <a:off x="6972300" y="0"/>
          <a:ext cx="0" cy="0"/>
        </a:xfrm>
        <a:prstGeom prst="roundRect">
          <a:avLst>
            <a:gd name="adj" fmla="val 13370"/>
          </a:avLst>
        </a:prstGeom>
        <a:solidFill>
          <a:srgbClr val="FFFFFF"/>
        </a:solidFill>
        <a:ln w="9525">
          <a:solidFill>
            <a:srgbClr val="365F91"/>
          </a:solidFill>
          <a:prstDash val="dash"/>
          <a:round/>
          <a:headEnd/>
          <a:tailEnd/>
        </a:ln>
      </xdr:spPr>
      <xdr:txBody>
        <a:bodyPr vertOverflow="clip" wrap="square" lIns="16560" tIns="8890" rIns="16560" bIns="8890" anchor="t" upright="1"/>
        <a:lstStyle/>
        <a:p>
          <a:pPr algn="l" rtl="0">
            <a:defRPr sz="1000"/>
          </a:pPr>
          <a:r>
            <a:rPr lang="ja-JP" altLang="en-US" sz="900" b="0" i="0" u="none" strike="noStrike" baseline="0">
              <a:solidFill>
                <a:srgbClr val="333399"/>
              </a:solidFill>
              <a:latin typeface="HG丸ｺﾞｼｯｸM-PRO"/>
              <a:ea typeface="HG丸ｺﾞｼｯｸM-PRO"/>
            </a:rPr>
            <a:t>申請日時点の国土交通大臣名を記入してください。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38</xdr:col>
      <xdr:colOff>0</xdr:colOff>
      <xdr:row>0</xdr:row>
      <xdr:rowOff>0</xdr:rowOff>
    </xdr:from>
    <xdr:to>
      <xdr:col>38</xdr:col>
      <xdr:colOff>0</xdr:colOff>
      <xdr:row>0</xdr:row>
      <xdr:rowOff>0</xdr:rowOff>
    </xdr:to>
    <xdr:sp macro="" textlink="">
      <xdr:nvSpPr>
        <xdr:cNvPr id="2" name="AutoShape 8">
          <a:extLst>
            <a:ext uri="{FF2B5EF4-FFF2-40B4-BE49-F238E27FC236}">
              <a16:creationId xmlns:a16="http://schemas.microsoft.com/office/drawing/2014/main" id="{21EDC9CB-26D0-4FE6-9CE6-F088B78E5870}"/>
            </a:ext>
          </a:extLst>
        </xdr:cNvPr>
        <xdr:cNvSpPr>
          <a:spLocks noChangeArrowheads="1"/>
        </xdr:cNvSpPr>
      </xdr:nvSpPr>
      <xdr:spPr bwMode="auto">
        <a:xfrm>
          <a:off x="6934200" y="0"/>
          <a:ext cx="0" cy="0"/>
        </a:xfrm>
        <a:prstGeom prst="roundRect">
          <a:avLst>
            <a:gd name="adj" fmla="val 13370"/>
          </a:avLst>
        </a:prstGeom>
        <a:solidFill>
          <a:srgbClr val="FFFFFF"/>
        </a:solidFill>
        <a:ln w="9525">
          <a:solidFill>
            <a:srgbClr val="365F91"/>
          </a:solidFill>
          <a:prstDash val="dash"/>
          <a:round/>
          <a:headEnd/>
          <a:tailEnd/>
        </a:ln>
      </xdr:spPr>
      <xdr:txBody>
        <a:bodyPr vertOverflow="clip" wrap="square" lIns="16560" tIns="8890" rIns="16560" bIns="8890" anchor="t" upright="1"/>
        <a:lstStyle/>
        <a:p>
          <a:pPr algn="l" rtl="0">
            <a:defRPr sz="1000"/>
          </a:pPr>
          <a:r>
            <a:rPr lang="ja-JP" altLang="en-US" sz="900" b="0" i="0" u="none" strike="noStrike" baseline="0">
              <a:solidFill>
                <a:srgbClr val="333399"/>
              </a:solidFill>
              <a:latin typeface="HG丸ｺﾞｼｯｸM-PRO"/>
              <a:ea typeface="HG丸ｺﾞｼｯｸM-PRO"/>
            </a:rPr>
            <a:t>申請日時点の国土交通大臣名を記入してください。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41</xdr:col>
      <xdr:colOff>106455</xdr:colOff>
      <xdr:row>12</xdr:row>
      <xdr:rowOff>0</xdr:rowOff>
    </xdr:from>
    <xdr:to>
      <xdr:col>49</xdr:col>
      <xdr:colOff>145676</xdr:colOff>
      <xdr:row>35</xdr:row>
      <xdr:rowOff>134471</xdr:rowOff>
    </xdr:to>
    <xdr:sp macro="" textlink="">
      <xdr:nvSpPr>
        <xdr:cNvPr id="2" name="四角形吹き出し 1">
          <a:extLst>
            <a:ext uri="{FF2B5EF4-FFF2-40B4-BE49-F238E27FC236}">
              <a16:creationId xmlns:a16="http://schemas.microsoft.com/office/drawing/2014/main" id="{A4168A97-9DF1-43E1-9585-DBDB734A731A}"/>
            </a:ext>
          </a:extLst>
        </xdr:cNvPr>
        <xdr:cNvSpPr/>
      </xdr:nvSpPr>
      <xdr:spPr>
        <a:xfrm>
          <a:off x="7316880" y="2476500"/>
          <a:ext cx="2706221" cy="3925421"/>
        </a:xfrm>
        <a:prstGeom prst="wedgeRectCallout">
          <a:avLst>
            <a:gd name="adj1" fmla="val -53586"/>
            <a:gd name="adj2" fmla="val -60081"/>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lnSpc>
              <a:spcPts val="1300"/>
            </a:lnSpc>
          </a:pPr>
          <a:r>
            <a:rPr lang="ja-JP" altLang="en-US" sz="1100" b="0" i="0" u="none" strike="noStrike">
              <a:solidFill>
                <a:schemeClr val="dk1"/>
              </a:solidFill>
              <a:effectLst/>
              <a:latin typeface="+mn-lt"/>
              <a:ea typeface="+mn-ea"/>
              <a:cs typeface="+mn-cs"/>
            </a:rPr>
            <a:t>印刷時に写真の位置がずれる場合の対応方法</a:t>
          </a:r>
          <a:endParaRPr lang="en-US" altLang="ja-JP" sz="1100" b="0" i="0" u="none" strike="noStrike">
            <a:solidFill>
              <a:schemeClr val="dk1"/>
            </a:solidFill>
            <a:effectLst/>
            <a:latin typeface="+mn-lt"/>
            <a:ea typeface="+mn-ea"/>
            <a:cs typeface="+mn-cs"/>
          </a:endParaRPr>
        </a:p>
        <a:p>
          <a:pPr algn="l"/>
          <a:endParaRPr lang="en-US" altLang="ja-JP" sz="1100" b="0" i="0" u="none" strike="noStrike">
            <a:solidFill>
              <a:schemeClr val="dk1"/>
            </a:solidFill>
            <a:effectLst/>
            <a:latin typeface="+mn-lt"/>
            <a:ea typeface="+mn-ea"/>
            <a:cs typeface="+mn-cs"/>
          </a:endParaRPr>
        </a:p>
        <a:p>
          <a:pPr algn="l">
            <a:lnSpc>
              <a:spcPts val="1300"/>
            </a:lnSpc>
          </a:pPr>
          <a:r>
            <a:rPr lang="en-US" altLang="ja-JP" sz="1100" b="0" i="0" u="none" strike="noStrike">
              <a:solidFill>
                <a:schemeClr val="dk1"/>
              </a:solidFill>
              <a:effectLst/>
              <a:latin typeface="+mn-lt"/>
              <a:ea typeface="+mn-ea"/>
              <a:cs typeface="+mn-cs"/>
            </a:rPr>
            <a:t>1. </a:t>
          </a:r>
          <a:r>
            <a:rPr lang="ja-JP" altLang="en-US" sz="1100" b="0" i="0" u="none" strike="noStrike">
              <a:solidFill>
                <a:schemeClr val="dk1"/>
              </a:solidFill>
              <a:effectLst/>
              <a:latin typeface="+mn-lt"/>
              <a:ea typeface="+mn-ea"/>
              <a:cs typeface="+mn-cs"/>
            </a:rPr>
            <a:t>対象のオブジェクト </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グラフや図形など</a:t>
          </a:r>
          <a:r>
            <a:rPr lang="en-US" altLang="ja-JP" sz="1100" b="0" i="0" u="none" strike="noStrike">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の上で右クリックし、</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サイズとプロパティ</a:t>
          </a:r>
          <a:r>
            <a:rPr lang="en-US" altLang="ja-JP" sz="1100" b="0" i="0" u="none" strike="noStrike">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をクリックします。</a:t>
          </a:r>
          <a:endParaRPr lang="en-US" altLang="ja-JP" sz="1100" b="0" i="0" u="none" strike="noStrike">
            <a:solidFill>
              <a:schemeClr val="dk1"/>
            </a:solidFill>
            <a:effectLst/>
            <a:latin typeface="+mn-lt"/>
            <a:ea typeface="+mn-ea"/>
            <a:cs typeface="+mn-cs"/>
          </a:endParaRPr>
        </a:p>
        <a:p>
          <a:pPr algn="l"/>
          <a:r>
            <a:rPr lang="en-US" altLang="ja-JP" sz="1100" b="0" i="0" u="none" strike="noStrike">
              <a:solidFill>
                <a:schemeClr val="dk1"/>
              </a:solidFill>
              <a:effectLst/>
              <a:latin typeface="+mn-lt"/>
              <a:ea typeface="+mn-ea"/>
              <a:cs typeface="+mn-cs"/>
            </a:rPr>
            <a:t>2.  [</a:t>
          </a:r>
          <a:r>
            <a:rPr lang="ja-JP" altLang="en-US" sz="1100" b="0" i="0" u="none" strike="noStrike">
              <a:solidFill>
                <a:schemeClr val="dk1"/>
              </a:solidFill>
              <a:effectLst/>
              <a:latin typeface="+mn-lt"/>
              <a:ea typeface="+mn-ea"/>
              <a:cs typeface="+mn-cs"/>
            </a:rPr>
            <a:t>プロパティ</a:t>
          </a:r>
          <a:r>
            <a:rPr lang="en-US" altLang="ja-JP" sz="1100" b="0" i="0" u="none" strike="noStrike">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タブをクリックし、</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オブジェクトの位置関係</a:t>
          </a:r>
          <a:r>
            <a:rPr lang="en-US" altLang="ja-JP" sz="1100" b="0" i="0" u="none" strike="noStrike">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欄を確認します。</a:t>
          </a:r>
          <a:r>
            <a:rPr lang="ja-JP" altLang="en-US"/>
            <a:t> </a:t>
          </a:r>
          <a:endParaRPr lang="en-US" altLang="ja-JP"/>
        </a:p>
        <a:p>
          <a:pPr algn="l">
            <a:lnSpc>
              <a:spcPts val="1300"/>
            </a:lnSpc>
          </a:pPr>
          <a:r>
            <a:rPr lang="en-US" altLang="ja-JP" sz="1100" b="0" i="0" u="none" strike="noStrike">
              <a:solidFill>
                <a:schemeClr val="dk1"/>
              </a:solidFill>
              <a:effectLst/>
              <a:latin typeface="+mn-lt"/>
              <a:ea typeface="+mn-ea"/>
              <a:cs typeface="+mn-cs"/>
            </a:rPr>
            <a:t>3.  [</a:t>
          </a:r>
          <a:r>
            <a:rPr lang="ja-JP" altLang="en-US" sz="1100" b="0" i="0" u="none" strike="noStrike">
              <a:solidFill>
                <a:schemeClr val="dk1"/>
              </a:solidFill>
              <a:effectLst/>
              <a:latin typeface="+mn-lt"/>
              <a:ea typeface="+mn-ea"/>
              <a:cs typeface="+mn-cs"/>
            </a:rPr>
            <a:t>セルに合わせて移動やサイズ変更をする</a:t>
          </a:r>
          <a:r>
            <a:rPr lang="en-US" altLang="ja-JP" sz="1100" b="0" i="0" u="none" strike="noStrike">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をクリックし、</a:t>
          </a:r>
          <a:r>
            <a:rPr lang="en-US" altLang="ja-JP" sz="1100" b="0" i="0" u="none" strike="noStrike">
              <a:solidFill>
                <a:schemeClr val="dk1"/>
              </a:solidFill>
              <a:effectLst/>
              <a:latin typeface="+mn-lt"/>
              <a:ea typeface="+mn-ea"/>
              <a:cs typeface="+mn-cs"/>
            </a:rPr>
            <a:t>[OK] </a:t>
          </a:r>
          <a:r>
            <a:rPr lang="ja-JP" altLang="en-US" sz="1100" b="0" i="0" u="none" strike="noStrike">
              <a:solidFill>
                <a:schemeClr val="dk1"/>
              </a:solidFill>
              <a:effectLst/>
              <a:latin typeface="+mn-lt"/>
              <a:ea typeface="+mn-ea"/>
              <a:cs typeface="+mn-cs"/>
            </a:rPr>
            <a:t>をクリックし、ダイアログを閉じます。</a:t>
          </a:r>
          <a:r>
            <a:rPr lang="ja-JP" altLang="en-US"/>
            <a:t> </a:t>
          </a:r>
          <a:endParaRPr lang="en-US" altLang="ja-JP"/>
        </a:p>
        <a:p>
          <a:pPr algn="l"/>
          <a:r>
            <a:rPr lang="en-US" altLang="ja-JP" sz="1100" b="0" i="0" u="none" strike="noStrike">
              <a:solidFill>
                <a:schemeClr val="dk1"/>
              </a:solidFill>
              <a:effectLst/>
              <a:latin typeface="+mn-lt"/>
              <a:ea typeface="+mn-ea"/>
              <a:cs typeface="+mn-cs"/>
            </a:rPr>
            <a:t>4. </a:t>
          </a:r>
          <a:r>
            <a:rPr lang="ja-JP" altLang="en-US" sz="1100" b="0" i="0" u="none" strike="noStrike">
              <a:solidFill>
                <a:schemeClr val="dk1"/>
              </a:solidFill>
              <a:effectLst/>
              <a:latin typeface="+mn-lt"/>
              <a:ea typeface="+mn-ea"/>
              <a:cs typeface="+mn-cs"/>
            </a:rPr>
            <a:t>印刷を実行します。</a:t>
          </a:r>
          <a:r>
            <a:rPr lang="ja-JP" altLang="en-US"/>
            <a:t> </a:t>
          </a:r>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44</xdr:col>
      <xdr:colOff>106457</xdr:colOff>
      <xdr:row>8</xdr:row>
      <xdr:rowOff>0</xdr:rowOff>
    </xdr:from>
    <xdr:to>
      <xdr:col>51</xdr:col>
      <xdr:colOff>280148</xdr:colOff>
      <xdr:row>39</xdr:row>
      <xdr:rowOff>33618</xdr:rowOff>
    </xdr:to>
    <xdr:sp macro="" textlink="">
      <xdr:nvSpPr>
        <xdr:cNvPr id="2" name="四角形吹き出し 1">
          <a:extLst>
            <a:ext uri="{FF2B5EF4-FFF2-40B4-BE49-F238E27FC236}">
              <a16:creationId xmlns:a16="http://schemas.microsoft.com/office/drawing/2014/main" id="{187F63F0-C7AC-4684-9FAE-2E9246BE1747}"/>
            </a:ext>
          </a:extLst>
        </xdr:cNvPr>
        <xdr:cNvSpPr/>
      </xdr:nvSpPr>
      <xdr:spPr>
        <a:xfrm>
          <a:off x="7393082" y="1685925"/>
          <a:ext cx="2183466" cy="4662768"/>
        </a:xfrm>
        <a:prstGeom prst="wedgeRectCallout">
          <a:avLst>
            <a:gd name="adj1" fmla="val -53586"/>
            <a:gd name="adj2" fmla="val -60081"/>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lnSpc>
              <a:spcPts val="1200"/>
            </a:lnSpc>
          </a:pPr>
          <a:r>
            <a:rPr lang="ja-JP" altLang="en-US" sz="1100" b="0" i="0" u="none" strike="noStrike">
              <a:solidFill>
                <a:schemeClr val="dk1"/>
              </a:solidFill>
              <a:effectLst/>
              <a:latin typeface="+mn-lt"/>
              <a:ea typeface="+mn-ea"/>
              <a:cs typeface="+mn-cs"/>
            </a:rPr>
            <a:t>印刷時に写真の位置がずれる場合の対応方法</a:t>
          </a:r>
          <a:endParaRPr lang="en-US" altLang="ja-JP" sz="1100" b="0" i="0" u="none" strike="noStrike">
            <a:solidFill>
              <a:schemeClr val="dk1"/>
            </a:solidFill>
            <a:effectLst/>
            <a:latin typeface="+mn-lt"/>
            <a:ea typeface="+mn-ea"/>
            <a:cs typeface="+mn-cs"/>
          </a:endParaRPr>
        </a:p>
        <a:p>
          <a:pPr algn="l">
            <a:lnSpc>
              <a:spcPts val="1100"/>
            </a:lnSpc>
          </a:pPr>
          <a:endParaRPr lang="en-US" altLang="ja-JP" sz="1100" b="0" i="0" u="none" strike="noStrike">
            <a:solidFill>
              <a:schemeClr val="dk1"/>
            </a:solidFill>
            <a:effectLst/>
            <a:latin typeface="+mn-lt"/>
            <a:ea typeface="+mn-ea"/>
            <a:cs typeface="+mn-cs"/>
          </a:endParaRPr>
        </a:p>
        <a:p>
          <a:pPr algn="l">
            <a:lnSpc>
              <a:spcPts val="1000"/>
            </a:lnSpc>
          </a:pPr>
          <a:r>
            <a:rPr lang="en-US" altLang="ja-JP" sz="1100" b="0" i="0" u="none" strike="noStrike">
              <a:solidFill>
                <a:schemeClr val="dk1"/>
              </a:solidFill>
              <a:effectLst/>
              <a:latin typeface="+mn-lt"/>
              <a:ea typeface="+mn-ea"/>
              <a:cs typeface="+mn-cs"/>
            </a:rPr>
            <a:t>1. </a:t>
          </a:r>
          <a:r>
            <a:rPr lang="ja-JP" altLang="en-US" sz="1100" b="0" i="0" u="none" strike="noStrike">
              <a:solidFill>
                <a:schemeClr val="dk1"/>
              </a:solidFill>
              <a:effectLst/>
              <a:latin typeface="+mn-lt"/>
              <a:ea typeface="+mn-ea"/>
              <a:cs typeface="+mn-cs"/>
            </a:rPr>
            <a:t>対象のオブジェクト </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グラフや図形など</a:t>
          </a:r>
          <a:r>
            <a:rPr lang="en-US" altLang="ja-JP" sz="1100" b="0" i="0" u="none" strike="noStrike">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の上で右クリックし、</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サイズとプロパティ</a:t>
          </a:r>
          <a:r>
            <a:rPr lang="en-US" altLang="ja-JP" sz="1100" b="0" i="0" u="none" strike="noStrike">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をクリックします。</a:t>
          </a:r>
          <a:endParaRPr lang="en-US" altLang="ja-JP" sz="1100" b="0" i="0" u="none" strike="noStrike">
            <a:solidFill>
              <a:schemeClr val="dk1"/>
            </a:solidFill>
            <a:effectLst/>
            <a:latin typeface="+mn-lt"/>
            <a:ea typeface="+mn-ea"/>
            <a:cs typeface="+mn-cs"/>
          </a:endParaRPr>
        </a:p>
        <a:p>
          <a:pPr algn="l">
            <a:lnSpc>
              <a:spcPts val="1200"/>
            </a:lnSpc>
          </a:pPr>
          <a:r>
            <a:rPr lang="en-US" altLang="ja-JP" sz="1100" b="0" i="0" u="none" strike="noStrike">
              <a:solidFill>
                <a:schemeClr val="dk1"/>
              </a:solidFill>
              <a:effectLst/>
              <a:latin typeface="+mn-lt"/>
              <a:ea typeface="+mn-ea"/>
              <a:cs typeface="+mn-cs"/>
            </a:rPr>
            <a:t>2.  [</a:t>
          </a:r>
          <a:r>
            <a:rPr lang="ja-JP" altLang="en-US" sz="1100" b="0" i="0" u="none" strike="noStrike">
              <a:solidFill>
                <a:schemeClr val="dk1"/>
              </a:solidFill>
              <a:effectLst/>
              <a:latin typeface="+mn-lt"/>
              <a:ea typeface="+mn-ea"/>
              <a:cs typeface="+mn-cs"/>
            </a:rPr>
            <a:t>プロパティ</a:t>
          </a:r>
          <a:r>
            <a:rPr lang="en-US" altLang="ja-JP" sz="1100" b="0" i="0" u="none" strike="noStrike">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タブをクリックし、</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オブジェクトの位置関係</a:t>
          </a:r>
          <a:r>
            <a:rPr lang="en-US" altLang="ja-JP" sz="1100" b="0" i="0" u="none" strike="noStrike">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欄を確認します。</a:t>
          </a:r>
          <a:r>
            <a:rPr lang="ja-JP" altLang="en-US"/>
            <a:t> </a:t>
          </a:r>
          <a:endParaRPr lang="en-US" altLang="ja-JP"/>
        </a:p>
        <a:p>
          <a:pPr algn="l">
            <a:lnSpc>
              <a:spcPts val="1200"/>
            </a:lnSpc>
          </a:pPr>
          <a:r>
            <a:rPr lang="en-US" altLang="ja-JP" sz="1100" b="0" i="0" u="none" strike="noStrike">
              <a:solidFill>
                <a:schemeClr val="dk1"/>
              </a:solidFill>
              <a:effectLst/>
              <a:latin typeface="+mn-lt"/>
              <a:ea typeface="+mn-ea"/>
              <a:cs typeface="+mn-cs"/>
            </a:rPr>
            <a:t>3.  [</a:t>
          </a:r>
          <a:r>
            <a:rPr lang="ja-JP" altLang="en-US" sz="1100" b="0" i="0" u="none" strike="noStrike">
              <a:solidFill>
                <a:schemeClr val="dk1"/>
              </a:solidFill>
              <a:effectLst/>
              <a:latin typeface="+mn-lt"/>
              <a:ea typeface="+mn-ea"/>
              <a:cs typeface="+mn-cs"/>
            </a:rPr>
            <a:t>セルに合わせて移動やサイズ変更をする</a:t>
          </a:r>
          <a:r>
            <a:rPr lang="en-US" altLang="ja-JP" sz="1100" b="0" i="0" u="none" strike="noStrike">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をクリックし、</a:t>
          </a:r>
          <a:r>
            <a:rPr lang="en-US" altLang="ja-JP" sz="1100" b="0" i="0" u="none" strike="noStrike">
              <a:solidFill>
                <a:schemeClr val="dk1"/>
              </a:solidFill>
              <a:effectLst/>
              <a:latin typeface="+mn-lt"/>
              <a:ea typeface="+mn-ea"/>
              <a:cs typeface="+mn-cs"/>
            </a:rPr>
            <a:t>[OK] </a:t>
          </a:r>
          <a:r>
            <a:rPr lang="ja-JP" altLang="en-US" sz="1100" b="0" i="0" u="none" strike="noStrike">
              <a:solidFill>
                <a:schemeClr val="dk1"/>
              </a:solidFill>
              <a:effectLst/>
              <a:latin typeface="+mn-lt"/>
              <a:ea typeface="+mn-ea"/>
              <a:cs typeface="+mn-cs"/>
            </a:rPr>
            <a:t>をクリックし、ダイアログを閉じます。</a:t>
          </a:r>
          <a:r>
            <a:rPr lang="ja-JP" altLang="en-US"/>
            <a:t> </a:t>
          </a:r>
          <a:endParaRPr lang="en-US" altLang="ja-JP"/>
        </a:p>
        <a:p>
          <a:pPr algn="l">
            <a:lnSpc>
              <a:spcPts val="1200"/>
            </a:lnSpc>
          </a:pPr>
          <a:r>
            <a:rPr lang="en-US" altLang="ja-JP" sz="1100" b="0" i="0" u="none" strike="noStrike">
              <a:solidFill>
                <a:schemeClr val="dk1"/>
              </a:solidFill>
              <a:effectLst/>
              <a:latin typeface="+mn-lt"/>
              <a:ea typeface="+mn-ea"/>
              <a:cs typeface="+mn-cs"/>
            </a:rPr>
            <a:t>4. </a:t>
          </a:r>
          <a:r>
            <a:rPr lang="ja-JP" altLang="en-US" sz="1100" b="0" i="0" u="none" strike="noStrike">
              <a:solidFill>
                <a:schemeClr val="dk1"/>
              </a:solidFill>
              <a:effectLst/>
              <a:latin typeface="+mn-lt"/>
              <a:ea typeface="+mn-ea"/>
              <a:cs typeface="+mn-cs"/>
            </a:rPr>
            <a:t>印刷を実行します。</a:t>
          </a:r>
          <a:r>
            <a:rPr lang="ja-JP" altLang="en-US"/>
            <a:t> </a:t>
          </a:r>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73</xdr:col>
      <xdr:colOff>0</xdr:colOff>
      <xdr:row>9</xdr:row>
      <xdr:rowOff>123264</xdr:rowOff>
    </xdr:from>
    <xdr:to>
      <xdr:col>79</xdr:col>
      <xdr:colOff>84043</xdr:colOff>
      <xdr:row>12</xdr:row>
      <xdr:rowOff>33227</xdr:rowOff>
    </xdr:to>
    <xdr:sp macro="" textlink="">
      <xdr:nvSpPr>
        <xdr:cNvPr id="2" name="四角形吹き出し 1">
          <a:extLst>
            <a:ext uri="{FF2B5EF4-FFF2-40B4-BE49-F238E27FC236}">
              <a16:creationId xmlns:a16="http://schemas.microsoft.com/office/drawing/2014/main" id="{9BEE5EA2-B867-484E-8736-FF0707B891F1}"/>
            </a:ext>
          </a:extLst>
        </xdr:cNvPr>
        <xdr:cNvSpPr/>
      </xdr:nvSpPr>
      <xdr:spPr>
        <a:xfrm>
          <a:off x="12293895" y="1839979"/>
          <a:ext cx="2210555" cy="496969"/>
        </a:xfrm>
        <a:prstGeom prst="wedgeRectCallout">
          <a:avLst>
            <a:gd name="adj1" fmla="val -53586"/>
            <a:gd name="adj2" fmla="val -60081"/>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lnSpc>
              <a:spcPts val="1200"/>
            </a:lnSpc>
          </a:pPr>
          <a:r>
            <a:rPr kumimoji="1" lang="ja-JP" altLang="en-US" sz="1100"/>
            <a:t>改修工事の部位写真は確認できるものとしてください。</a:t>
          </a:r>
          <a:endParaRPr kumimoji="1" lang="en-US" altLang="ja-JP" sz="1100"/>
        </a:p>
        <a:p>
          <a:pPr algn="l">
            <a:lnSpc>
              <a:spcPts val="1200"/>
            </a:lnSpc>
          </a:pPr>
          <a:endParaRPr kumimoji="1" lang="en-US" altLang="ja-JP"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62</xdr:col>
      <xdr:colOff>0</xdr:colOff>
      <xdr:row>0</xdr:row>
      <xdr:rowOff>0</xdr:rowOff>
    </xdr:from>
    <xdr:to>
      <xdr:col>62</xdr:col>
      <xdr:colOff>0</xdr:colOff>
      <xdr:row>0</xdr:row>
      <xdr:rowOff>0</xdr:rowOff>
    </xdr:to>
    <xdr:sp macro="" textlink="">
      <xdr:nvSpPr>
        <xdr:cNvPr id="2" name="AutoShape 8">
          <a:extLst>
            <a:ext uri="{FF2B5EF4-FFF2-40B4-BE49-F238E27FC236}">
              <a16:creationId xmlns:a16="http://schemas.microsoft.com/office/drawing/2014/main" id="{0DFBEAD2-1E38-4558-86CD-2D098E5E3307}"/>
            </a:ext>
          </a:extLst>
        </xdr:cNvPr>
        <xdr:cNvSpPr>
          <a:spLocks noChangeArrowheads="1"/>
        </xdr:cNvSpPr>
      </xdr:nvSpPr>
      <xdr:spPr bwMode="auto">
        <a:xfrm>
          <a:off x="23688675" y="0"/>
          <a:ext cx="0" cy="0"/>
        </a:xfrm>
        <a:prstGeom prst="roundRect">
          <a:avLst>
            <a:gd name="adj" fmla="val 13370"/>
          </a:avLst>
        </a:prstGeom>
        <a:solidFill>
          <a:srgbClr val="FFFFFF"/>
        </a:solidFill>
        <a:ln w="9525">
          <a:solidFill>
            <a:srgbClr val="365F91"/>
          </a:solidFill>
          <a:prstDash val="dash"/>
          <a:round/>
          <a:headEnd/>
          <a:tailEnd/>
        </a:ln>
      </xdr:spPr>
      <xdr:txBody>
        <a:bodyPr vertOverflow="clip" wrap="square" lIns="16560" tIns="8890" rIns="16560" bIns="8890" anchor="t" upright="1"/>
        <a:lstStyle/>
        <a:p>
          <a:pPr algn="l" rtl="0">
            <a:defRPr sz="1000"/>
          </a:pPr>
          <a:r>
            <a:rPr lang="ja-JP" altLang="en-US" sz="900" b="0" i="0" u="none" strike="noStrike" baseline="0">
              <a:solidFill>
                <a:srgbClr val="333399"/>
              </a:solidFill>
              <a:latin typeface="HG丸ｺﾞｼｯｸM-PRO"/>
              <a:ea typeface="HG丸ｺﾞｼｯｸM-PRO"/>
            </a:rPr>
            <a:t>申請日時点の国土交通大臣名を記入してください。</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467;&#12500;&#12540;&#9734;H22_&#30465;&#12456;&#12493;&#25913;&#20462;&#32202;&#24613;&#25903;&#25588;&#20107;&#26989;&#12288;&#23529;&#26619;&#32080;&#26524;&#19968;&#3523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2"/>
      <sheetName val="Sheet1"/>
      <sheetName val="A様式"/>
      <sheetName val="Bフェイスシート"/>
      <sheetName val="B様式"/>
      <sheetName val="A分析"/>
      <sheetName val="B分析"/>
      <sheetName val="分析"/>
    </sheetNames>
    <sheetDataSet>
      <sheetData sheetId="0" refreshError="1"/>
      <sheetData sheetId="1" refreshError="1"/>
      <sheetData sheetId="2">
        <row r="8">
          <cell r="B8" t="str">
            <v>10A-5003</v>
          </cell>
          <cell r="E8" t="str">
            <v>特別養護老人ホーム楽生苑建築物省エネ改修事業</v>
          </cell>
          <cell r="F8" t="str">
            <v>社会福祉法人　新生福祉会    伊原　信夫</v>
          </cell>
          <cell r="G8" t="str">
            <v>社会福祉法人　新生福祉会</v>
          </cell>
          <cell r="I8" t="str">
            <v>伊原　信夫</v>
          </cell>
          <cell r="J8" t="str">
            <v>ダイキンエアテクノ㈱中国支店</v>
          </cell>
          <cell r="K8" t="str">
            <v>営業課</v>
          </cell>
          <cell r="M8" t="str">
            <v>森　昌博</v>
          </cell>
          <cell r="N8" t="str">
            <v>733-0006</v>
          </cell>
          <cell r="O8" t="str">
            <v>広島県広島市西区三篠北町１－２７</v>
          </cell>
          <cell r="P8" t="str">
            <v>masahiro1.mori@grp.daikin.co.jp</v>
          </cell>
          <cell r="Q8" t="str">
            <v>082-537-0900</v>
          </cell>
          <cell r="R8" t="str">
            <v>082-537-0909</v>
          </cell>
          <cell r="S8">
            <v>16600</v>
          </cell>
          <cell r="T8">
            <v>19400</v>
          </cell>
          <cell r="U8">
            <v>13200</v>
          </cell>
          <cell r="V8">
            <v>29800</v>
          </cell>
          <cell r="W8">
            <v>19400</v>
          </cell>
          <cell r="X8">
            <v>49200</v>
          </cell>
          <cell r="Y8">
            <v>9933</v>
          </cell>
          <cell r="Z8">
            <v>6466</v>
          </cell>
          <cell r="AA8">
            <v>16399</v>
          </cell>
          <cell r="AB8">
            <v>360</v>
          </cell>
          <cell r="AC8">
            <v>16759</v>
          </cell>
          <cell r="AD8">
            <v>16759</v>
          </cell>
          <cell r="AE8" t="str">
            <v>23.3</v>
          </cell>
          <cell r="AF8" t="str">
            <v>23.7</v>
          </cell>
          <cell r="AG8" t="str">
            <v>○</v>
          </cell>
          <cell r="AH8" t="str">
            <v>工期確認→OK</v>
          </cell>
        </row>
        <row r="9">
          <cell r="B9" t="str">
            <v>10A-5004</v>
          </cell>
          <cell r="E9" t="str">
            <v>周南高原病院建築物省エネ改修事業</v>
          </cell>
          <cell r="F9" t="str">
            <v>医療法人緑山会　周南高原病院    齋藤　淳</v>
          </cell>
          <cell r="G9" t="str">
            <v>医療法人緑山会　周南高原病院</v>
          </cell>
          <cell r="I9" t="str">
            <v>齋藤　淳</v>
          </cell>
          <cell r="J9" t="str">
            <v>ダイキンエアテクノ㈱中国支店</v>
          </cell>
          <cell r="K9" t="str">
            <v>営業課</v>
          </cell>
          <cell r="M9" t="str">
            <v>森　昌博</v>
          </cell>
          <cell r="N9" t="str">
            <v>733-0006</v>
          </cell>
          <cell r="O9" t="str">
            <v>広島県広島市西区三篠北町１－２７</v>
          </cell>
          <cell r="P9" t="str">
            <v>masahiro1.mori@grp.daikin.co.jp</v>
          </cell>
          <cell r="Q9" t="str">
            <v>082-537-0900</v>
          </cell>
          <cell r="R9" t="str">
            <v>082-537-0909</v>
          </cell>
          <cell r="S9">
            <v>23550</v>
          </cell>
          <cell r="T9">
            <v>42400</v>
          </cell>
          <cell r="U9">
            <v>45050</v>
          </cell>
          <cell r="V9">
            <v>68600</v>
          </cell>
          <cell r="W9">
            <v>42400</v>
          </cell>
          <cell r="X9">
            <v>111000</v>
          </cell>
          <cell r="Y9">
            <v>22866</v>
          </cell>
          <cell r="Z9">
            <v>14133</v>
          </cell>
          <cell r="AA9">
            <v>36999</v>
          </cell>
          <cell r="AB9">
            <v>813</v>
          </cell>
          <cell r="AC9">
            <v>37812</v>
          </cell>
          <cell r="AD9">
            <v>37812</v>
          </cell>
          <cell r="AE9" t="str">
            <v>23.3</v>
          </cell>
          <cell r="AF9" t="str">
            <v>23.7</v>
          </cell>
          <cell r="AG9" t="str">
            <v>○</v>
          </cell>
          <cell r="AH9" t="str">
            <v>工期確認→OK</v>
          </cell>
        </row>
        <row r="10">
          <cell r="B10" t="str">
            <v>10A-5012</v>
          </cell>
          <cell r="E10" t="str">
            <v>ビル代行本社ビル省エネ改修工事</v>
          </cell>
          <cell r="F10" t="str">
            <v>株式会社ビル代行    矢口　敏和</v>
          </cell>
          <cell r="G10" t="str">
            <v>株式会社ビル代行</v>
          </cell>
          <cell r="I10" t="str">
            <v>矢口　敏和</v>
          </cell>
          <cell r="J10" t="str">
            <v>㈱ビル代行</v>
          </cell>
          <cell r="K10" t="str">
            <v>営業開発部ＦＭ課</v>
          </cell>
          <cell r="L10" t="str">
            <v>部長代理</v>
          </cell>
          <cell r="M10" t="str">
            <v>彦田　淳一</v>
          </cell>
          <cell r="N10" t="str">
            <v>104-0041</v>
          </cell>
          <cell r="O10" t="str">
            <v>東京都中央区新富2-3-4</v>
          </cell>
          <cell r="P10" t="str">
            <v>j-hikota@birudaiko.co.jp</v>
          </cell>
          <cell r="Q10" t="str">
            <v>03-5540-7929</v>
          </cell>
          <cell r="R10" t="str">
            <v>03-5541-2813</v>
          </cell>
          <cell r="S10">
            <v>5992</v>
          </cell>
          <cell r="T10">
            <v>30440</v>
          </cell>
          <cell r="U10">
            <v>51008</v>
          </cell>
          <cell r="V10">
            <v>57000</v>
          </cell>
          <cell r="W10">
            <v>30440</v>
          </cell>
          <cell r="X10">
            <v>87440</v>
          </cell>
          <cell r="Y10">
            <v>19000</v>
          </cell>
          <cell r="Z10">
            <v>10146</v>
          </cell>
          <cell r="AA10">
            <v>29146</v>
          </cell>
          <cell r="AB10">
            <v>641</v>
          </cell>
          <cell r="AC10">
            <v>29787</v>
          </cell>
          <cell r="AD10">
            <v>29786</v>
          </cell>
          <cell r="AE10" t="str">
            <v>23.3</v>
          </cell>
          <cell r="AF10" t="str">
            <v>23.12</v>
          </cell>
          <cell r="AG10" t="str">
            <v>○</v>
          </cell>
          <cell r="AH10" t="str">
            <v>様式4-2から4-1への転記ミスを修正、増額</v>
          </cell>
        </row>
        <row r="11">
          <cell r="B11" t="str">
            <v>10A-5013</v>
          </cell>
          <cell r="C11">
            <v>1</v>
          </cell>
          <cell r="E11" t="str">
            <v>深広奈良駅前ビル省エネ改修工事</v>
          </cell>
          <cell r="F11" t="str">
            <v>株式会社リーボス  代表取締役  中田　昌宏</v>
          </cell>
          <cell r="G11" t="str">
            <v>株式会社リーボス</v>
          </cell>
          <cell r="H11" t="str">
            <v>代表取締役</v>
          </cell>
          <cell r="I11" t="str">
            <v>中田　昌宏</v>
          </cell>
          <cell r="J11" t="str">
            <v>さくら建設株式会社</v>
          </cell>
          <cell r="K11" t="str">
            <v>工事部</v>
          </cell>
          <cell r="M11" t="str">
            <v>吉留　正徳</v>
          </cell>
          <cell r="N11" t="str">
            <v>562-0034</v>
          </cell>
          <cell r="O11" t="str">
            <v>大阪府箕面市西宿2丁目15-4</v>
          </cell>
          <cell r="P11" t="str">
            <v>yoshidome@sakura-k.jp</v>
          </cell>
          <cell r="Q11" t="str">
            <v>072-730-2221</v>
          </cell>
          <cell r="R11" t="str">
            <v>072-730-2231</v>
          </cell>
          <cell r="S11">
            <v>7133</v>
          </cell>
          <cell r="T11">
            <v>30780</v>
          </cell>
          <cell r="U11">
            <v>14558</v>
          </cell>
          <cell r="V11">
            <v>21691</v>
          </cell>
          <cell r="W11">
            <v>30780</v>
          </cell>
          <cell r="X11">
            <v>52471</v>
          </cell>
          <cell r="Y11">
            <v>7230</v>
          </cell>
          <cell r="Z11">
            <v>10260</v>
          </cell>
          <cell r="AA11">
            <v>17490</v>
          </cell>
          <cell r="AB11">
            <v>384</v>
          </cell>
          <cell r="AC11">
            <v>17874</v>
          </cell>
          <cell r="AD11">
            <v>17875</v>
          </cell>
          <cell r="AE11" t="str">
            <v>23.3</v>
          </cell>
          <cell r="AF11" t="str">
            <v>23.6</v>
          </cell>
          <cell r="AG11" t="str">
            <v>○</v>
          </cell>
          <cell r="AH11" t="str">
            <v>「注意物件」
様式4-1、J、切捨て処理修正、減額</v>
          </cell>
        </row>
        <row r="12">
          <cell r="B12" t="str">
            <v>10A-5014</v>
          </cell>
          <cell r="E12" t="str">
            <v>（株）協同医学研究所省エネ改修推進事業工事</v>
          </cell>
          <cell r="F12" t="str">
            <v>株式会社協同医学研究所  代表取締役社長  竹井　彰</v>
          </cell>
          <cell r="G12" t="str">
            <v>株式会社協同医学研究所</v>
          </cell>
          <cell r="H12" t="str">
            <v>代表取締役社長</v>
          </cell>
          <cell r="I12" t="str">
            <v>竹井　彰</v>
          </cell>
          <cell r="J12" t="str">
            <v>株式会社建吉組</v>
          </cell>
          <cell r="K12" t="str">
            <v>設計工務部</v>
          </cell>
          <cell r="L12" t="str">
            <v>主任</v>
          </cell>
          <cell r="M12" t="str">
            <v>渡邉　朋子</v>
          </cell>
          <cell r="N12" t="str">
            <v>860-0863</v>
          </cell>
          <cell r="O12" t="str">
            <v>熊本県熊本市坪井６－３８－１５　建峰ビル</v>
          </cell>
          <cell r="P12" t="str">
            <v>t-watanabeto@tateyosi.co.jp</v>
          </cell>
          <cell r="Q12" t="str">
            <v>096-343-1111</v>
          </cell>
          <cell r="R12" t="str">
            <v>096-343-2231</v>
          </cell>
          <cell r="S12">
            <v>7665</v>
          </cell>
          <cell r="T12">
            <v>3610</v>
          </cell>
          <cell r="U12">
            <v>3225</v>
          </cell>
          <cell r="V12">
            <v>10890</v>
          </cell>
          <cell r="W12">
            <v>3610</v>
          </cell>
          <cell r="X12">
            <v>14500</v>
          </cell>
          <cell r="Y12">
            <v>3630</v>
          </cell>
          <cell r="Z12">
            <v>1203</v>
          </cell>
          <cell r="AA12">
            <v>4833</v>
          </cell>
          <cell r="AB12">
            <v>106</v>
          </cell>
          <cell r="AC12">
            <v>4939</v>
          </cell>
          <cell r="AD12">
            <v>4940</v>
          </cell>
          <cell r="AE12" t="str">
            <v>23.3</v>
          </cell>
          <cell r="AF12" t="str">
            <v>23.4</v>
          </cell>
          <cell r="AG12" t="str">
            <v>◎</v>
          </cell>
          <cell r="AH12" t="str">
            <v>切捨て処理、減額
様式３－５、第2回資料にあり</v>
          </cell>
        </row>
        <row r="13">
          <cell r="B13" t="str">
            <v>10A-5015</v>
          </cell>
          <cell r="E13" t="str">
            <v>吉南病院北病棟　省エネ改修空調設備工事</v>
          </cell>
          <cell r="F13" t="str">
            <v>医療法人　清和会  理事長  高橋　幹治</v>
          </cell>
          <cell r="G13" t="str">
            <v>医療法人　清和会</v>
          </cell>
          <cell r="H13" t="str">
            <v>理事長</v>
          </cell>
          <cell r="I13" t="str">
            <v>高橋　幹治</v>
          </cell>
          <cell r="J13" t="str">
            <v>中石産業株式会社</v>
          </cell>
          <cell r="K13" t="str">
            <v>宇部営業所</v>
          </cell>
          <cell r="L13" t="str">
            <v>取締役所長</v>
          </cell>
          <cell r="M13" t="str">
            <v>高山一夫</v>
          </cell>
          <cell r="N13" t="str">
            <v>755-0028</v>
          </cell>
          <cell r="O13" t="str">
            <v>山口県宇部市東本町１丁目１番１９号</v>
          </cell>
          <cell r="P13" t="str">
            <v>ktakayama@chuseki.co.jp</v>
          </cell>
          <cell r="Q13" t="str">
            <v>0836-21-3333</v>
          </cell>
          <cell r="R13" t="str">
            <v>0836-21-1269</v>
          </cell>
          <cell r="S13">
            <v>3800</v>
          </cell>
          <cell r="T13">
            <v>27155</v>
          </cell>
          <cell r="U13">
            <v>14792</v>
          </cell>
          <cell r="V13">
            <v>18592</v>
          </cell>
          <cell r="W13">
            <v>27155</v>
          </cell>
          <cell r="X13">
            <v>45747</v>
          </cell>
          <cell r="Y13">
            <v>6197</v>
          </cell>
          <cell r="Z13">
            <v>9051</v>
          </cell>
          <cell r="AA13">
            <v>15248</v>
          </cell>
          <cell r="AB13">
            <v>0</v>
          </cell>
          <cell r="AC13">
            <v>15248</v>
          </cell>
          <cell r="AD13">
            <v>15833</v>
          </cell>
          <cell r="AE13" t="str">
            <v>23.3</v>
          </cell>
          <cell r="AF13" t="str">
            <v>23.6</v>
          </cell>
          <cell r="AG13" t="str">
            <v>○</v>
          </cell>
          <cell r="AH13" t="str">
            <v>壁掛けエアコン除外、補助額減額</v>
          </cell>
        </row>
        <row r="14">
          <cell r="B14" t="str">
            <v>10A-5016</v>
          </cell>
          <cell r="C14">
            <v>2</v>
          </cell>
          <cell r="E14" t="str">
            <v>渡辺ビル省エネ改修工事</v>
          </cell>
          <cell r="F14" t="str">
            <v>有限会社　渡孝興産    渡辺　菊枝</v>
          </cell>
          <cell r="G14" t="str">
            <v>有限会社　渡孝興産</v>
          </cell>
          <cell r="I14" t="str">
            <v>渡辺　菊枝</v>
          </cell>
          <cell r="J14" t="str">
            <v>株式会社スミノエ</v>
          </cell>
          <cell r="K14" t="str">
            <v>管理部</v>
          </cell>
          <cell r="L14" t="str">
            <v>課長</v>
          </cell>
          <cell r="M14" t="str">
            <v>谷口　勝</v>
          </cell>
          <cell r="N14" t="str">
            <v>811-0882</v>
          </cell>
          <cell r="O14" t="str">
            <v>福岡県福岡市博多区麦野５丁目２０番３号</v>
          </cell>
          <cell r="P14" t="str">
            <v>Masaru_Taniguchi@sin.suminoe.co.jp</v>
          </cell>
          <cell r="Q14" t="str">
            <v>092-592-3764</v>
          </cell>
          <cell r="R14" t="str">
            <v>092-592-3768</v>
          </cell>
          <cell r="S14">
            <v>1452</v>
          </cell>
          <cell r="T14">
            <v>8305</v>
          </cell>
          <cell r="U14">
            <v>9670</v>
          </cell>
          <cell r="V14">
            <v>11122</v>
          </cell>
          <cell r="W14">
            <v>8305</v>
          </cell>
          <cell r="X14">
            <v>19427</v>
          </cell>
          <cell r="Y14">
            <v>3707</v>
          </cell>
          <cell r="Z14">
            <v>2768</v>
          </cell>
          <cell r="AA14">
            <v>6475</v>
          </cell>
          <cell r="AB14">
            <v>142</v>
          </cell>
          <cell r="AC14">
            <v>6617</v>
          </cell>
          <cell r="AD14">
            <v>6617</v>
          </cell>
          <cell r="AE14" t="str">
            <v>23.3</v>
          </cell>
          <cell r="AF14" t="str">
            <v>23.7</v>
          </cell>
          <cell r="AG14" t="str">
            <v>○</v>
          </cell>
        </row>
        <row r="15">
          <cell r="B15" t="str">
            <v>10A-5019</v>
          </cell>
          <cell r="E15" t="str">
            <v>あじさいのおか牛窓省エネ改修事業</v>
          </cell>
          <cell r="F15" t="str">
            <v>社会福祉法人　誠和    赤畠　健</v>
          </cell>
          <cell r="G15" t="str">
            <v>社会福祉法人　誠和</v>
          </cell>
          <cell r="I15" t="str">
            <v>赤畠　健</v>
          </cell>
          <cell r="J15" t="str">
            <v>株式会社ジーシーデイ</v>
          </cell>
          <cell r="K15" t="str">
            <v>営業部</v>
          </cell>
          <cell r="M15" t="str">
            <v>奥山　晃史</v>
          </cell>
          <cell r="N15" t="str">
            <v>700-0956</v>
          </cell>
          <cell r="O15" t="str">
            <v>岡山県岡山市南区当新田373</v>
          </cell>
          <cell r="P15" t="str">
            <v>kouji_okuyama@gcd.co.jp</v>
          </cell>
          <cell r="Q15" t="str">
            <v>086-244-6008</v>
          </cell>
          <cell r="R15" t="str">
            <v>086-244-6009</v>
          </cell>
          <cell r="S15">
            <v>5500</v>
          </cell>
          <cell r="T15">
            <v>14500</v>
          </cell>
          <cell r="U15">
            <v>10000</v>
          </cell>
          <cell r="V15">
            <v>15500</v>
          </cell>
          <cell r="W15">
            <v>14500</v>
          </cell>
          <cell r="X15">
            <v>30000</v>
          </cell>
          <cell r="Y15">
            <v>5166</v>
          </cell>
          <cell r="Z15">
            <v>4833</v>
          </cell>
          <cell r="AA15">
            <v>9999</v>
          </cell>
          <cell r="AB15">
            <v>219</v>
          </cell>
          <cell r="AC15">
            <v>10218</v>
          </cell>
          <cell r="AD15">
            <v>10218</v>
          </cell>
          <cell r="AE15" t="str">
            <v>23.3</v>
          </cell>
          <cell r="AF15" t="str">
            <v>23.7</v>
          </cell>
          <cell r="AG15" t="str">
            <v>○</v>
          </cell>
          <cell r="AH15" t="str">
            <v>エアコン取付タイプ確認→OK</v>
          </cell>
        </row>
        <row r="16">
          <cell r="B16" t="str">
            <v>10A-5020</v>
          </cell>
          <cell r="E16" t="str">
            <v>デイサービスセンターきじの里省エネ改修工事</v>
          </cell>
          <cell r="F16" t="str">
            <v>社会福祉法人　秀峯会    神之浦　文三</v>
          </cell>
          <cell r="G16" t="str">
            <v>社会福祉法人　秀峯会</v>
          </cell>
          <cell r="I16" t="str">
            <v>神之浦　文三</v>
          </cell>
          <cell r="J16" t="str">
            <v>社会福祉法人秀峯会</v>
          </cell>
          <cell r="K16" t="str">
            <v>特別養護老人ホームきじの里</v>
          </cell>
          <cell r="L16" t="str">
            <v>理事長</v>
          </cell>
          <cell r="M16" t="str">
            <v>神之浦文三</v>
          </cell>
          <cell r="N16" t="str">
            <v>853-0311</v>
          </cell>
          <cell r="O16" t="str">
            <v>長崎県五島市岐宿町二本楠３７５番地</v>
          </cell>
          <cell r="P16" t="str">
            <v>kijinosato@syuhoukai.jp</v>
          </cell>
          <cell r="Q16" t="str">
            <v>0959-83-1246</v>
          </cell>
          <cell r="R16" t="str">
            <v>0959-83-1247</v>
          </cell>
          <cell r="S16">
            <v>3514</v>
          </cell>
          <cell r="T16">
            <v>5000</v>
          </cell>
          <cell r="U16">
            <v>3440</v>
          </cell>
          <cell r="V16">
            <v>6954</v>
          </cell>
          <cell r="W16">
            <v>5000</v>
          </cell>
          <cell r="X16">
            <v>11954</v>
          </cell>
          <cell r="Y16">
            <v>2318</v>
          </cell>
          <cell r="Z16">
            <v>1666</v>
          </cell>
          <cell r="AA16">
            <v>3984</v>
          </cell>
          <cell r="AB16">
            <v>87</v>
          </cell>
          <cell r="AC16">
            <v>4071</v>
          </cell>
          <cell r="AD16">
            <v>4071</v>
          </cell>
          <cell r="AE16" t="str">
            <v>23.2</v>
          </cell>
          <cell r="AF16" t="str">
            <v>23.4</v>
          </cell>
          <cell r="AG16" t="str">
            <v>○</v>
          </cell>
        </row>
        <row r="17">
          <cell r="B17" t="str">
            <v>10A-5025</v>
          </cell>
          <cell r="C17">
            <v>1</v>
          </cell>
          <cell r="E17" t="str">
            <v>群馬銀行竪町支店空調他改修工事</v>
          </cell>
          <cell r="F17" t="str">
            <v>株式会社群馬銀行  総務部長  平沢　洋一</v>
          </cell>
          <cell r="G17" t="str">
            <v>株式会社群馬銀行</v>
          </cell>
          <cell r="H17" t="str">
            <v>総務部長</v>
          </cell>
          <cell r="I17" t="str">
            <v>平沢　洋一</v>
          </cell>
          <cell r="J17" t="str">
            <v>株式会社群馬銀行</v>
          </cell>
          <cell r="K17" t="str">
            <v>総務部管財室</v>
          </cell>
          <cell r="M17" t="str">
            <v>高野辺　正雄</v>
          </cell>
          <cell r="N17" t="str">
            <v>371-8611</v>
          </cell>
          <cell r="O17" t="str">
            <v>群馬県前橋市元総社町１９４</v>
          </cell>
          <cell r="P17" t="str">
            <v>Masao.Takanobe@gunmabank.co.jp</v>
          </cell>
          <cell r="Q17" t="str">
            <v>027-254-7433</v>
          </cell>
          <cell r="R17" t="str">
            <v>027-254-3900</v>
          </cell>
          <cell r="S17">
            <v>618</v>
          </cell>
          <cell r="T17">
            <v>12309</v>
          </cell>
          <cell r="U17">
            <v>9967</v>
          </cell>
          <cell r="V17">
            <v>10585</v>
          </cell>
          <cell r="W17">
            <v>12309</v>
          </cell>
          <cell r="X17">
            <v>22894</v>
          </cell>
          <cell r="Y17">
            <v>3528</v>
          </cell>
          <cell r="Z17">
            <v>4103</v>
          </cell>
          <cell r="AA17">
            <v>7631</v>
          </cell>
          <cell r="AB17">
            <v>0</v>
          </cell>
          <cell r="AC17">
            <v>7631</v>
          </cell>
          <cell r="AD17">
            <v>7631</v>
          </cell>
          <cell r="AE17" t="str">
            <v>23.3</v>
          </cell>
          <cell r="AF17" t="str">
            <v>23.6</v>
          </cell>
          <cell r="AG17" t="str">
            <v>○</v>
          </cell>
        </row>
        <row r="18">
          <cell r="B18" t="str">
            <v>10A-5029</v>
          </cell>
          <cell r="E18" t="str">
            <v>ラウンドワン新御堂緑地店　空調省エネ改修事業</v>
          </cell>
          <cell r="F18" t="str">
            <v>株式会社ラウンドワン    杉野　公彦</v>
          </cell>
          <cell r="G18" t="str">
            <v>株式会社ラウンドワン</v>
          </cell>
          <cell r="I18" t="str">
            <v>杉野　公彦</v>
          </cell>
          <cell r="J18" t="str">
            <v>三景産業株式会社</v>
          </cell>
          <cell r="K18" t="str">
            <v>空調営業本部</v>
          </cell>
          <cell r="L18" t="str">
            <v>本部長</v>
          </cell>
          <cell r="M18" t="str">
            <v>松尾辰彦</v>
          </cell>
          <cell r="N18" t="str">
            <v>532-0011</v>
          </cell>
          <cell r="O18" t="str">
            <v>大阪府大阪市淀川区西中島7丁目1番5号</v>
          </cell>
          <cell r="P18" t="str">
            <v>matsuo_tatsuhiko@3kei.co.jp</v>
          </cell>
          <cell r="Q18" t="str">
            <v>06-6306-6113</v>
          </cell>
          <cell r="R18" t="str">
            <v>06-6306-6107</v>
          </cell>
          <cell r="S18">
            <v>5938</v>
          </cell>
          <cell r="T18">
            <v>14650</v>
          </cell>
          <cell r="U18">
            <v>12108</v>
          </cell>
          <cell r="V18">
            <v>18046</v>
          </cell>
          <cell r="W18">
            <v>14650</v>
          </cell>
          <cell r="X18">
            <v>32696</v>
          </cell>
          <cell r="Y18">
            <v>6015</v>
          </cell>
          <cell r="Z18">
            <v>4883</v>
          </cell>
          <cell r="AA18">
            <v>10898</v>
          </cell>
          <cell r="AB18">
            <v>239</v>
          </cell>
          <cell r="AC18">
            <v>11137</v>
          </cell>
          <cell r="AD18">
            <v>11137</v>
          </cell>
          <cell r="AE18" t="str">
            <v>23.3</v>
          </cell>
          <cell r="AF18" t="str">
            <v>23.9</v>
          </cell>
          <cell r="AG18" t="str">
            <v>○</v>
          </cell>
        </row>
        <row r="19">
          <cell r="B19" t="str">
            <v>10A-5031</v>
          </cell>
          <cell r="E19" t="str">
            <v>ラウンドワン宝塚店　空調省エネ改修事業</v>
          </cell>
          <cell r="F19" t="str">
            <v>株式会社ラウンドワン    杉野　公彦</v>
          </cell>
          <cell r="G19" t="str">
            <v>株式会社ラウンドワン</v>
          </cell>
          <cell r="I19" t="str">
            <v>杉野　公彦</v>
          </cell>
          <cell r="J19" t="str">
            <v>三景産業株式会社</v>
          </cell>
          <cell r="K19" t="str">
            <v>空調営業本部</v>
          </cell>
          <cell r="L19" t="str">
            <v>本部長</v>
          </cell>
          <cell r="M19" t="str">
            <v>松尾辰彦</v>
          </cell>
          <cell r="N19" t="str">
            <v>532-0011</v>
          </cell>
          <cell r="O19" t="str">
            <v>大阪府大阪市淀川区西中島7丁目1番5号</v>
          </cell>
          <cell r="P19" t="str">
            <v>matsuo_tatsuhiko@3kei.co.jp</v>
          </cell>
          <cell r="Q19" t="str">
            <v>06-6306-6113</v>
          </cell>
          <cell r="R19" t="str">
            <v>06-6306-6107</v>
          </cell>
          <cell r="S19">
            <v>4367</v>
          </cell>
          <cell r="T19">
            <v>22000</v>
          </cell>
          <cell r="U19">
            <v>9830</v>
          </cell>
          <cell r="V19">
            <v>14197</v>
          </cell>
          <cell r="W19">
            <v>22000</v>
          </cell>
          <cell r="X19">
            <v>36197</v>
          </cell>
          <cell r="Y19">
            <v>4732</v>
          </cell>
          <cell r="Z19">
            <v>7333</v>
          </cell>
          <cell r="AA19">
            <v>12065</v>
          </cell>
          <cell r="AB19">
            <v>265</v>
          </cell>
          <cell r="AC19">
            <v>12330</v>
          </cell>
          <cell r="AD19">
            <v>12330</v>
          </cell>
          <cell r="AE19" t="str">
            <v>23.3</v>
          </cell>
          <cell r="AF19" t="str">
            <v>23.9</v>
          </cell>
          <cell r="AG19" t="str">
            <v>○</v>
          </cell>
        </row>
        <row r="20">
          <cell r="B20" t="str">
            <v>10A-5033</v>
          </cell>
          <cell r="E20" t="str">
            <v>特別養護老人ﾎｰﾑ もくせいの苑改修工事</v>
          </cell>
          <cell r="F20" t="str">
            <v>社会福祉法人ゆりかご会  理事長  尾西　幸子</v>
          </cell>
          <cell r="G20" t="str">
            <v>社会福祉法人ゆりかご会</v>
          </cell>
          <cell r="H20" t="str">
            <v>理事長</v>
          </cell>
          <cell r="I20" t="str">
            <v>尾西　幸子</v>
          </cell>
          <cell r="J20" t="str">
            <v>東京冷機工業㈱</v>
          </cell>
          <cell r="K20" t="str">
            <v>多摩営業所</v>
          </cell>
          <cell r="L20" t="str">
            <v>所長</v>
          </cell>
          <cell r="M20" t="str">
            <v>吉川　正志</v>
          </cell>
          <cell r="N20" t="str">
            <v>196-0031</v>
          </cell>
          <cell r="O20" t="str">
            <v>東京都昭島市福島町910-20</v>
          </cell>
          <cell r="P20" t="str">
            <v>m-yskw_520@torey.co.jp</v>
          </cell>
          <cell r="Q20" t="str">
            <v>042-546-1415</v>
          </cell>
          <cell r="R20" t="str">
            <v>042-546-1417</v>
          </cell>
          <cell r="S20">
            <v>8300</v>
          </cell>
          <cell r="T20">
            <v>16144</v>
          </cell>
          <cell r="U20">
            <v>21887</v>
          </cell>
          <cell r="V20">
            <v>30187</v>
          </cell>
          <cell r="W20">
            <v>16144</v>
          </cell>
          <cell r="X20">
            <v>46331</v>
          </cell>
          <cell r="Y20">
            <v>10062</v>
          </cell>
          <cell r="Z20">
            <v>5381</v>
          </cell>
          <cell r="AA20">
            <v>15443</v>
          </cell>
          <cell r="AB20">
            <v>339</v>
          </cell>
          <cell r="AC20">
            <v>15782</v>
          </cell>
          <cell r="AD20">
            <v>17342</v>
          </cell>
          <cell r="AE20" t="str">
            <v>23.3</v>
          </cell>
          <cell r="AF20" t="str">
            <v>23.10</v>
          </cell>
          <cell r="AG20" t="str">
            <v>○</v>
          </cell>
          <cell r="AH20" t="str">
            <v>加湿器除外、減額</v>
          </cell>
        </row>
        <row r="21">
          <cell r="B21" t="str">
            <v>10A-5034</v>
          </cell>
          <cell r="E21" t="str">
            <v>滑石ゴルフ場省エネ改修工事</v>
          </cell>
          <cell r="F21" t="str">
            <v>馬場興産株式会社    馬場　政廣</v>
          </cell>
          <cell r="G21" t="str">
            <v>馬場興産株式会社</v>
          </cell>
          <cell r="I21" t="str">
            <v>馬場　政廣</v>
          </cell>
          <cell r="J21" t="str">
            <v>馬場興産株式会社</v>
          </cell>
          <cell r="K21" t="str">
            <v>総務部</v>
          </cell>
          <cell r="L21" t="str">
            <v>部長</v>
          </cell>
          <cell r="M21" t="str">
            <v>中田　誠</v>
          </cell>
          <cell r="N21" t="str">
            <v>852-8061</v>
          </cell>
          <cell r="O21" t="str">
            <v>長崎県長崎市滑石4丁目1091番地</v>
          </cell>
          <cell r="P21" t="str">
            <v>kankogp@ruby.ocn.ne.jp</v>
          </cell>
          <cell r="Q21" t="str">
            <v>095-822-1464</v>
          </cell>
          <cell r="R21" t="str">
            <v>095-824-8005</v>
          </cell>
          <cell r="S21">
            <v>1557</v>
          </cell>
          <cell r="T21">
            <v>11990</v>
          </cell>
          <cell r="U21">
            <v>6260</v>
          </cell>
          <cell r="V21">
            <v>7817</v>
          </cell>
          <cell r="W21">
            <v>11990</v>
          </cell>
          <cell r="X21">
            <v>19807</v>
          </cell>
          <cell r="Y21">
            <v>2605</v>
          </cell>
          <cell r="Z21">
            <v>3996</v>
          </cell>
          <cell r="AA21">
            <v>6601</v>
          </cell>
          <cell r="AB21">
            <v>145</v>
          </cell>
          <cell r="AC21">
            <v>6746</v>
          </cell>
          <cell r="AD21">
            <v>6746</v>
          </cell>
          <cell r="AE21" t="str">
            <v>23.3</v>
          </cell>
          <cell r="AF21" t="str">
            <v>23.4</v>
          </cell>
          <cell r="AG21" t="str">
            <v>◎</v>
          </cell>
          <cell r="AH21" t="str">
            <v>「注意物件」</v>
          </cell>
        </row>
        <row r="22">
          <cell r="B22" t="str">
            <v>10A-5035</v>
          </cell>
          <cell r="C22">
            <v>1</v>
          </cell>
          <cell r="E22" t="str">
            <v>南ヶ丘病院省エネ改修事業</v>
          </cell>
          <cell r="F22" t="str">
            <v>医療法人社団　敬暁会　南ヶ丘病院    藤原　敬悟</v>
          </cell>
          <cell r="G22" t="str">
            <v>医療法人社団　敬暁会　南ヶ丘病院</v>
          </cell>
          <cell r="I22" t="str">
            <v>藤原　敬悟</v>
          </cell>
          <cell r="J22" t="str">
            <v>有限会社神奈川空調工業</v>
          </cell>
          <cell r="L22" t="str">
            <v>代表取締役</v>
          </cell>
          <cell r="M22" t="str">
            <v>袖山　英明</v>
          </cell>
          <cell r="N22" t="str">
            <v>244-0817</v>
          </cell>
          <cell r="O22" t="str">
            <v>神奈川県横浜市戸塚区吉田町598番地</v>
          </cell>
          <cell r="P22" t="str">
            <v>fwkd9532@mb.infoweb.ne.jp</v>
          </cell>
          <cell r="Q22" t="str">
            <v>045-864-0633</v>
          </cell>
          <cell r="R22" t="str">
            <v>045-871-3104</v>
          </cell>
          <cell r="S22">
            <v>7100</v>
          </cell>
          <cell r="T22">
            <v>12550</v>
          </cell>
          <cell r="U22">
            <v>11850</v>
          </cell>
          <cell r="V22">
            <v>18950</v>
          </cell>
          <cell r="W22">
            <v>12550</v>
          </cell>
          <cell r="X22">
            <v>31500</v>
          </cell>
          <cell r="Y22">
            <v>6316</v>
          </cell>
          <cell r="Z22">
            <v>4183</v>
          </cell>
          <cell r="AA22">
            <v>10499</v>
          </cell>
          <cell r="AB22">
            <v>0</v>
          </cell>
          <cell r="AC22">
            <v>10499</v>
          </cell>
          <cell r="AD22">
            <v>10500</v>
          </cell>
          <cell r="AE22" t="str">
            <v>23.3</v>
          </cell>
          <cell r="AF22" t="str">
            <v>23.6</v>
          </cell>
          <cell r="AG22" t="str">
            <v>○</v>
          </cell>
          <cell r="AH22" t="str">
            <v>様式4-1、G,切捨て処理修正、減額</v>
          </cell>
        </row>
        <row r="23">
          <cell r="B23" t="str">
            <v>10A-5039</v>
          </cell>
          <cell r="C23">
            <v>1</v>
          </cell>
          <cell r="E23" t="str">
            <v>加悦谷ショッピングセンター改修工事</v>
          </cell>
          <cell r="F23" t="str">
            <v>協同組合加悦谷ショッピングセンター    鳥垣　壯司</v>
          </cell>
          <cell r="G23" t="str">
            <v>協同組合加悦谷ショッピングセンター</v>
          </cell>
          <cell r="I23" t="str">
            <v>鳥垣　壯司</v>
          </cell>
          <cell r="J23" t="str">
            <v>株式会社アリガ</v>
          </cell>
          <cell r="K23" t="str">
            <v>事業本部</v>
          </cell>
          <cell r="M23" t="str">
            <v>富田</v>
          </cell>
          <cell r="N23" t="str">
            <v>181-0013</v>
          </cell>
          <cell r="O23" t="str">
            <v>東京都三鷹市下連雀7-8-22</v>
          </cell>
          <cell r="P23" t="str">
            <v>tomita@ariga-grp.co.jp</v>
          </cell>
          <cell r="Q23" t="str">
            <v>0422-42-1071</v>
          </cell>
          <cell r="R23" t="str">
            <v>0422-45-6457</v>
          </cell>
          <cell r="S23">
            <v>4094</v>
          </cell>
          <cell r="T23">
            <v>19191</v>
          </cell>
          <cell r="U23">
            <v>16500</v>
          </cell>
          <cell r="V23">
            <v>20594</v>
          </cell>
          <cell r="W23">
            <v>19191</v>
          </cell>
          <cell r="X23">
            <v>39785</v>
          </cell>
          <cell r="Y23">
            <v>6864</v>
          </cell>
          <cell r="Z23">
            <v>6397</v>
          </cell>
          <cell r="AA23">
            <v>13261</v>
          </cell>
          <cell r="AB23">
            <v>291</v>
          </cell>
          <cell r="AC23">
            <v>13552</v>
          </cell>
          <cell r="AD23">
            <v>13552</v>
          </cell>
          <cell r="AE23" t="str">
            <v>23.3</v>
          </cell>
          <cell r="AF23" t="str">
            <v>23.5</v>
          </cell>
          <cell r="AG23" t="str">
            <v>○</v>
          </cell>
        </row>
        <row r="24">
          <cell r="B24" t="str">
            <v>10A-5045</v>
          </cell>
          <cell r="E24" t="str">
            <v>ハートケア横浜小雀省エネ改修工事</v>
          </cell>
          <cell r="F24" t="str">
            <v>医療法人社団　協友会  理事長  中村　康彦</v>
          </cell>
          <cell r="G24" t="str">
            <v>医療法人社団　協友会</v>
          </cell>
          <cell r="H24" t="str">
            <v>理事長</v>
          </cell>
          <cell r="I24" t="str">
            <v>中村　康彦</v>
          </cell>
          <cell r="J24" t="str">
            <v>ｴﾇ･ｹｲ･ﾃｸﾉ㈱</v>
          </cell>
          <cell r="K24" t="str">
            <v>営業部</v>
          </cell>
          <cell r="L24" t="str">
            <v>課長</v>
          </cell>
          <cell r="M24" t="str">
            <v>関野洋</v>
          </cell>
          <cell r="N24" t="str">
            <v>221-0835</v>
          </cell>
          <cell r="O24" t="str">
            <v>神奈川県横浜市神奈川区鶴屋町3-35-1</v>
          </cell>
          <cell r="P24" t="str">
            <v>h_sekino@nk-t.co.jp</v>
          </cell>
          <cell r="Q24" t="str">
            <v>045-311-9781</v>
          </cell>
          <cell r="R24" t="str">
            <v>045-311-9783</v>
          </cell>
          <cell r="S24">
            <v>3789</v>
          </cell>
          <cell r="T24">
            <v>40650</v>
          </cell>
          <cell r="U24">
            <v>24561</v>
          </cell>
          <cell r="V24">
            <v>28350</v>
          </cell>
          <cell r="W24">
            <v>40650</v>
          </cell>
          <cell r="X24">
            <v>69000</v>
          </cell>
          <cell r="Y24">
            <v>9450</v>
          </cell>
          <cell r="Z24">
            <v>13550</v>
          </cell>
          <cell r="AA24">
            <v>23000</v>
          </cell>
          <cell r="AB24">
            <v>0</v>
          </cell>
          <cell r="AC24">
            <v>23000</v>
          </cell>
          <cell r="AD24">
            <v>23000</v>
          </cell>
          <cell r="AE24" t="str">
            <v>23.2</v>
          </cell>
          <cell r="AF24" t="str">
            <v>23.5</v>
          </cell>
          <cell r="AG24" t="str">
            <v>○</v>
          </cell>
        </row>
        <row r="25">
          <cell r="B25" t="str">
            <v>10A-5048</v>
          </cell>
          <cell r="E25" t="str">
            <v>大出産業株式会社本社ビル　省エネ改修事業</v>
          </cell>
          <cell r="F25" t="str">
            <v>大出産業株式会社    大出　彰</v>
          </cell>
          <cell r="G25" t="str">
            <v>大出産業株式会社</v>
          </cell>
          <cell r="I25" t="str">
            <v>大出　彰</v>
          </cell>
          <cell r="J25" t="str">
            <v>東京ガス株式会社</v>
          </cell>
          <cell r="K25" t="str">
            <v>東部都市ｴﾈﾙｷﾞｰ部</v>
          </cell>
          <cell r="M25" t="str">
            <v>小井沼　照明</v>
          </cell>
          <cell r="N25" t="str">
            <v>116-0003</v>
          </cell>
          <cell r="O25" t="str">
            <v>東京都荒川区南千住3-13-1</v>
          </cell>
          <cell r="P25" t="str">
            <v>t-oinuma22862@tokyo-gas.co.jp</v>
          </cell>
          <cell r="Q25" t="str">
            <v>03-5604-8150</v>
          </cell>
          <cell r="R25" t="str">
            <v>03-5604-8151</v>
          </cell>
          <cell r="S25">
            <v>522</v>
          </cell>
          <cell r="T25">
            <v>7727</v>
          </cell>
          <cell r="U25">
            <v>10261</v>
          </cell>
          <cell r="V25">
            <v>10783</v>
          </cell>
          <cell r="W25">
            <v>7727</v>
          </cell>
          <cell r="X25">
            <v>18510</v>
          </cell>
          <cell r="Y25">
            <v>3594</v>
          </cell>
          <cell r="Z25">
            <v>2575</v>
          </cell>
          <cell r="AA25">
            <v>6169</v>
          </cell>
          <cell r="AB25">
            <v>0</v>
          </cell>
          <cell r="AC25">
            <v>6169</v>
          </cell>
          <cell r="AD25">
            <v>6169</v>
          </cell>
          <cell r="AE25" t="str">
            <v>23.3</v>
          </cell>
          <cell r="AF25" t="str">
            <v>23.5</v>
          </cell>
          <cell r="AG25" t="str">
            <v>○</v>
          </cell>
        </row>
        <row r="26">
          <cell r="B26" t="str">
            <v>10A-5052</v>
          </cell>
          <cell r="C26">
            <v>1</v>
          </cell>
          <cell r="E26" t="str">
            <v>愛和病院 本館屋上防水及び設備改修工事</v>
          </cell>
          <cell r="F26" t="str">
            <v>医療法人　愛和会    藤田　壽太郎</v>
          </cell>
          <cell r="G26" t="str">
            <v>医療法人　愛和会</v>
          </cell>
          <cell r="I26" t="str">
            <v>藤田　壽太郎</v>
          </cell>
          <cell r="J26" t="str">
            <v>医療法人　愛和会</v>
          </cell>
          <cell r="K26" t="str">
            <v>管理課</v>
          </cell>
          <cell r="L26" t="str">
            <v>チームリーダー</v>
          </cell>
          <cell r="M26" t="str">
            <v>力丸　英記</v>
          </cell>
          <cell r="N26" t="str">
            <v>350-0001</v>
          </cell>
          <cell r="O26" t="str">
            <v>埼玉県川越市古谷上983-1</v>
          </cell>
          <cell r="P26" t="str">
            <v>rikimaru@aiwahospital.or.jp</v>
          </cell>
          <cell r="Q26" t="str">
            <v>049-235-8811</v>
          </cell>
          <cell r="R26" t="str">
            <v>049-235-8829</v>
          </cell>
          <cell r="S26">
            <v>18045</v>
          </cell>
          <cell r="T26">
            <v>18530</v>
          </cell>
          <cell r="U26">
            <v>34570</v>
          </cell>
          <cell r="V26">
            <v>52615</v>
          </cell>
          <cell r="W26">
            <v>18530</v>
          </cell>
          <cell r="X26">
            <v>71145</v>
          </cell>
          <cell r="Y26">
            <v>17538</v>
          </cell>
          <cell r="Z26">
            <v>6176</v>
          </cell>
          <cell r="AA26">
            <v>23714</v>
          </cell>
          <cell r="AB26">
            <v>520</v>
          </cell>
          <cell r="AC26">
            <v>24234</v>
          </cell>
          <cell r="AD26">
            <v>24234</v>
          </cell>
          <cell r="AE26" t="str">
            <v>23.2</v>
          </cell>
          <cell r="AF26" t="str">
            <v>23.8</v>
          </cell>
          <cell r="AG26" t="str">
            <v>○</v>
          </cell>
        </row>
        <row r="27">
          <cell r="B27" t="str">
            <v>10A-5055</v>
          </cell>
          <cell r="E27" t="str">
            <v>金沢白鳥路ホテル省エネ改修事業</v>
          </cell>
          <cell r="F27" t="str">
            <v>ケン不動産リース株式会社  代表取締役社長  佐藤　繁</v>
          </cell>
          <cell r="G27" t="str">
            <v>ケン不動産リース株式会社</v>
          </cell>
          <cell r="H27" t="str">
            <v>代表取締役社長</v>
          </cell>
          <cell r="I27" t="str">
            <v>佐藤　繁</v>
          </cell>
          <cell r="J27" t="str">
            <v>株式会社ケン・コーポレーション</v>
          </cell>
          <cell r="K27" t="str">
            <v>企画部</v>
          </cell>
          <cell r="L27" t="str">
            <v>部長代理</v>
          </cell>
          <cell r="M27" t="str">
            <v>高山　一頼</v>
          </cell>
          <cell r="N27" t="str">
            <v>106-0031</v>
          </cell>
          <cell r="O27" t="str">
            <v>東京都港区西麻布１－３－１０</v>
          </cell>
          <cell r="P27" t="str">
            <v>k1856takayama@kencorp.co.jp</v>
          </cell>
          <cell r="Q27" t="str">
            <v>03-5413-5691</v>
          </cell>
          <cell r="R27" t="str">
            <v>03-5413-5690</v>
          </cell>
          <cell r="S27">
            <v>3096</v>
          </cell>
          <cell r="T27">
            <v>21450</v>
          </cell>
          <cell r="U27">
            <v>63058</v>
          </cell>
          <cell r="V27">
            <v>66154</v>
          </cell>
          <cell r="W27">
            <v>21450</v>
          </cell>
          <cell r="X27">
            <v>87604</v>
          </cell>
          <cell r="Y27">
            <v>22051</v>
          </cell>
          <cell r="Z27">
            <v>7150</v>
          </cell>
          <cell r="AA27">
            <v>29201</v>
          </cell>
          <cell r="AB27">
            <v>292</v>
          </cell>
          <cell r="AC27">
            <v>29493</v>
          </cell>
          <cell r="AD27">
            <v>29493</v>
          </cell>
          <cell r="AE27" t="str">
            <v>23.3</v>
          </cell>
          <cell r="AF27" t="str">
            <v>23.6</v>
          </cell>
          <cell r="AG27" t="str">
            <v>○</v>
          </cell>
        </row>
        <row r="28">
          <cell r="B28" t="str">
            <v>10A-5056</v>
          </cell>
          <cell r="E28" t="str">
            <v>医療法人社団八九十会　高月整形外科病院省エネ改修工事</v>
          </cell>
          <cell r="F28" t="str">
            <v>医療法人社団八九十会    山口　利仁</v>
          </cell>
          <cell r="G28" t="str">
            <v>医療法人社団八九十会</v>
          </cell>
          <cell r="I28" t="str">
            <v>山口　利仁</v>
          </cell>
          <cell r="J28" t="str">
            <v>㈱東電ホームサービス</v>
          </cell>
          <cell r="K28" t="str">
            <v>ソリューション営業部</v>
          </cell>
          <cell r="L28" t="str">
            <v>部長</v>
          </cell>
          <cell r="M28" t="str">
            <v>原田　慧</v>
          </cell>
          <cell r="N28" t="str">
            <v>105-0003</v>
          </cell>
          <cell r="O28" t="str">
            <v>東京都港区西新橋１－１－１５　物産ビル別館</v>
          </cell>
          <cell r="P28" t="str">
            <v>harada-satoshi@kths.co.jp</v>
          </cell>
          <cell r="Q28" t="str">
            <v>03-6372-6088</v>
          </cell>
          <cell r="R28" t="str">
            <v>03-6372-6190</v>
          </cell>
          <cell r="S28">
            <v>2070</v>
          </cell>
          <cell r="T28">
            <v>5373</v>
          </cell>
          <cell r="U28">
            <v>16057</v>
          </cell>
          <cell r="V28">
            <v>18127</v>
          </cell>
          <cell r="W28">
            <v>5373</v>
          </cell>
          <cell r="X28">
            <v>23500</v>
          </cell>
          <cell r="Y28">
            <v>6042</v>
          </cell>
          <cell r="Z28">
            <v>1791</v>
          </cell>
          <cell r="AA28">
            <v>7833</v>
          </cell>
          <cell r="AB28">
            <v>0</v>
          </cell>
          <cell r="AC28">
            <v>7833</v>
          </cell>
          <cell r="AD28">
            <v>7833</v>
          </cell>
          <cell r="AE28" t="str">
            <v>23.3</v>
          </cell>
          <cell r="AF28" t="str">
            <v>23.5</v>
          </cell>
          <cell r="AG28" t="str">
            <v>○</v>
          </cell>
        </row>
        <row r="29">
          <cell r="B29" t="str">
            <v>10A-5058</v>
          </cell>
          <cell r="E29" t="str">
            <v>医療法人　光生会　エバグリーン省エネ改修事業</v>
          </cell>
          <cell r="F29" t="str">
            <v>医療法人　光生会  理事長  市川　朝洋</v>
          </cell>
          <cell r="G29" t="str">
            <v>医療法人　光生会</v>
          </cell>
          <cell r="H29" t="str">
            <v>理事長</v>
          </cell>
          <cell r="I29" t="str">
            <v>市川　朝洋</v>
          </cell>
          <cell r="J29" t="str">
            <v>㈱中部技術サービス</v>
          </cell>
          <cell r="K29" t="str">
            <v>営業部ＦＭ課</v>
          </cell>
          <cell r="L29" t="str">
            <v>主任</v>
          </cell>
          <cell r="M29" t="str">
            <v>横井康祐</v>
          </cell>
          <cell r="N29" t="str">
            <v>441-8077</v>
          </cell>
          <cell r="O29" t="str">
            <v>愛知県豊橋市神野新田町字トノ割28</v>
          </cell>
          <cell r="P29" t="str">
            <v>ky10949@sala.jp</v>
          </cell>
          <cell r="Q29" t="str">
            <v>0532-32-9991</v>
          </cell>
          <cell r="R29" t="str">
            <v>0532-32-9990</v>
          </cell>
          <cell r="S29">
            <v>2794</v>
          </cell>
          <cell r="T29">
            <v>11600</v>
          </cell>
          <cell r="U29">
            <v>18089</v>
          </cell>
          <cell r="V29">
            <v>20883</v>
          </cell>
          <cell r="W29">
            <v>11600</v>
          </cell>
          <cell r="X29">
            <v>32483</v>
          </cell>
          <cell r="Y29">
            <v>6961</v>
          </cell>
          <cell r="Z29">
            <v>3866</v>
          </cell>
          <cell r="AA29">
            <v>10827</v>
          </cell>
          <cell r="AB29">
            <v>238</v>
          </cell>
          <cell r="AC29">
            <v>11065</v>
          </cell>
          <cell r="AD29">
            <v>11064</v>
          </cell>
          <cell r="AE29" t="str">
            <v>23.3</v>
          </cell>
          <cell r="AF29" t="str">
            <v>23.12</v>
          </cell>
          <cell r="AG29" t="str">
            <v>○</v>
          </cell>
          <cell r="AH29" t="str">
            <v>エアコン取付タイプ確認→OK
様式4-1、G、切捨て処理、増額</v>
          </cell>
        </row>
        <row r="30">
          <cell r="B30" t="str">
            <v>10A-5061</v>
          </cell>
          <cell r="C30">
            <v>2</v>
          </cell>
          <cell r="E30" t="str">
            <v>理研農産化工株式会社　福岡工場　管理棟空調改修事業</v>
          </cell>
          <cell r="F30" t="str">
            <v>理研農産化工株式会社  代表取締役社長  野中　修誠</v>
          </cell>
          <cell r="G30" t="str">
            <v>理研農産化工株式会社</v>
          </cell>
          <cell r="H30" t="str">
            <v>代表取締役社長</v>
          </cell>
          <cell r="I30" t="str">
            <v>野中　修誠</v>
          </cell>
          <cell r="J30" t="str">
            <v>株式会社ディー・エス・テック</v>
          </cell>
          <cell r="K30" t="str">
            <v>ｿﾘｭｰｼｮﾝ部</v>
          </cell>
          <cell r="M30" t="str">
            <v>清水　健</v>
          </cell>
          <cell r="N30" t="str">
            <v>812-0004</v>
          </cell>
          <cell r="O30" t="str">
            <v>福岡県福岡市博多区榎田2-1-18</v>
          </cell>
          <cell r="P30" t="str">
            <v>takeshi.shimizu@grp.daikin.co.jp</v>
          </cell>
          <cell r="Q30" t="str">
            <v>092-411-9243</v>
          </cell>
          <cell r="R30" t="str">
            <v>092-481-0757</v>
          </cell>
          <cell r="S30">
            <v>1100</v>
          </cell>
          <cell r="T30">
            <v>4600</v>
          </cell>
          <cell r="U30">
            <v>5500</v>
          </cell>
          <cell r="V30">
            <v>6600</v>
          </cell>
          <cell r="W30">
            <v>4600</v>
          </cell>
          <cell r="X30">
            <v>11200</v>
          </cell>
          <cell r="Y30">
            <v>2200</v>
          </cell>
          <cell r="Z30">
            <v>1533</v>
          </cell>
          <cell r="AA30">
            <v>3733</v>
          </cell>
          <cell r="AB30">
            <v>82</v>
          </cell>
          <cell r="AC30">
            <v>3815</v>
          </cell>
          <cell r="AD30">
            <v>3770</v>
          </cell>
          <cell r="AE30" t="str">
            <v>23.2</v>
          </cell>
          <cell r="AF30" t="str">
            <v>23.4</v>
          </cell>
          <cell r="AG30" t="str">
            <v>○</v>
          </cell>
          <cell r="AH30" t="str">
            <v>様式4-1、G、H、計算ミス修正、増額</v>
          </cell>
        </row>
        <row r="31">
          <cell r="B31" t="str">
            <v>10A-5063</v>
          </cell>
          <cell r="E31" t="str">
            <v>ケアハウス椿寿荘省エネ改修工事</v>
          </cell>
          <cell r="F31" t="str">
            <v>社会福祉法人　芙蓉会  理事長  松藤　久傳</v>
          </cell>
          <cell r="G31" t="str">
            <v>社会福祉法人　芙蓉会</v>
          </cell>
          <cell r="H31" t="str">
            <v>理事長</v>
          </cell>
          <cell r="I31" t="str">
            <v>松藤　久傳</v>
          </cell>
          <cell r="J31" t="str">
            <v>株式会社オール工業</v>
          </cell>
          <cell r="K31" t="str">
            <v>代表取締役</v>
          </cell>
          <cell r="M31" t="str">
            <v>中島正明</v>
          </cell>
          <cell r="N31" t="str">
            <v>854-0065</v>
          </cell>
          <cell r="O31" t="str">
            <v>長崎県諫早市津久葉町6-23</v>
          </cell>
          <cell r="P31" t="str">
            <v>m-nakashima@all-ind.jp</v>
          </cell>
          <cell r="Q31" t="str">
            <v>0957-26-1681</v>
          </cell>
          <cell r="R31" t="str">
            <v>0957-25-2919</v>
          </cell>
          <cell r="S31">
            <v>11724</v>
          </cell>
          <cell r="T31">
            <v>47653</v>
          </cell>
          <cell r="U31">
            <v>22164</v>
          </cell>
          <cell r="V31">
            <v>33888</v>
          </cell>
          <cell r="W31">
            <v>47653</v>
          </cell>
          <cell r="X31">
            <v>81541</v>
          </cell>
          <cell r="Y31">
            <v>11296</v>
          </cell>
          <cell r="Z31">
            <v>15884</v>
          </cell>
          <cell r="AA31">
            <v>27180</v>
          </cell>
          <cell r="AB31">
            <v>597</v>
          </cell>
          <cell r="AC31">
            <v>27777</v>
          </cell>
          <cell r="AD31">
            <v>31945</v>
          </cell>
          <cell r="AE31" t="str">
            <v>23.3</v>
          </cell>
          <cell r="AF31" t="str">
            <v>23.8</v>
          </cell>
          <cell r="AG31" t="str">
            <v>○</v>
          </cell>
          <cell r="AH31" t="str">
            <v>様式4-2、から様式4-1への転記ミスを修正、減額</v>
          </cell>
        </row>
        <row r="32">
          <cell r="B32" t="str">
            <v>10A-5065</v>
          </cell>
          <cell r="E32" t="str">
            <v>特別養護老人ホーム多聞荘省エネ改修事業</v>
          </cell>
          <cell r="F32" t="str">
            <v>社会福祉法人天摂会特別養護老人ホーム多聞荘    長島　洋</v>
          </cell>
          <cell r="G32" t="str">
            <v>社会福祉法人天摂会特別養護老人ホーム多聞荘</v>
          </cell>
          <cell r="I32" t="str">
            <v>長島　洋</v>
          </cell>
          <cell r="J32" t="str">
            <v>ダイキンエアテクノ株式会社</v>
          </cell>
          <cell r="K32" t="str">
            <v>技術</v>
          </cell>
          <cell r="M32" t="str">
            <v>平尾　昌宏</v>
          </cell>
          <cell r="N32" t="str">
            <v>700-0951</v>
          </cell>
          <cell r="O32" t="str">
            <v>岡山県岡山市北区田中130-108</v>
          </cell>
          <cell r="P32" t="str">
            <v>masahiro.hirao@grp.daikin.co.jp</v>
          </cell>
          <cell r="Q32" t="str">
            <v>086-245-2591</v>
          </cell>
          <cell r="R32" t="str">
            <v>086-245-2590</v>
          </cell>
          <cell r="S32">
            <v>6000</v>
          </cell>
          <cell r="T32">
            <v>13000</v>
          </cell>
          <cell r="U32">
            <v>6500</v>
          </cell>
          <cell r="V32">
            <v>12500</v>
          </cell>
          <cell r="W32">
            <v>13000</v>
          </cell>
          <cell r="X32">
            <v>25500</v>
          </cell>
          <cell r="Y32">
            <v>4166</v>
          </cell>
          <cell r="Z32">
            <v>4333</v>
          </cell>
          <cell r="AA32">
            <v>8499</v>
          </cell>
          <cell r="AB32">
            <v>186</v>
          </cell>
          <cell r="AC32">
            <v>8685</v>
          </cell>
          <cell r="AD32">
            <v>8685</v>
          </cell>
          <cell r="AE32" t="str">
            <v>23.3</v>
          </cell>
          <cell r="AF32" t="str">
            <v>23.5</v>
          </cell>
          <cell r="AG32" t="str">
            <v>○</v>
          </cell>
        </row>
        <row r="33">
          <cell r="B33" t="str">
            <v>10A-5066</v>
          </cell>
          <cell r="E33" t="str">
            <v>医療法人未来介護老人保健施設古都の森省エネ改修事業</v>
          </cell>
          <cell r="F33" t="str">
            <v>医療法人未来介護老人保健施設古都の森    津田　隆史</v>
          </cell>
          <cell r="G33" t="str">
            <v>医療法人未来介護老人保健施設古都の森</v>
          </cell>
          <cell r="I33" t="str">
            <v>津田　隆史</v>
          </cell>
          <cell r="J33" t="str">
            <v>ダイキンエアテクノ株式会社</v>
          </cell>
          <cell r="K33" t="str">
            <v>技術</v>
          </cell>
          <cell r="M33" t="str">
            <v>平尾　昌宏</v>
          </cell>
          <cell r="N33" t="str">
            <v>700-0951</v>
          </cell>
          <cell r="O33" t="str">
            <v>岡山県岡山市北区田中130-108</v>
          </cell>
          <cell r="P33" t="str">
            <v>masahiro.hirao@grp.daikin.co.jp</v>
          </cell>
          <cell r="Q33" t="str">
            <v>086-245-2591</v>
          </cell>
          <cell r="R33" t="str">
            <v>086-245-2590</v>
          </cell>
          <cell r="S33">
            <v>6500</v>
          </cell>
          <cell r="T33">
            <v>23000</v>
          </cell>
          <cell r="U33">
            <v>21500</v>
          </cell>
          <cell r="V33">
            <v>28000</v>
          </cell>
          <cell r="W33">
            <v>23000</v>
          </cell>
          <cell r="X33">
            <v>51000</v>
          </cell>
          <cell r="Y33">
            <v>9333</v>
          </cell>
          <cell r="Z33">
            <v>7666</v>
          </cell>
          <cell r="AA33">
            <v>16999</v>
          </cell>
          <cell r="AB33">
            <v>373</v>
          </cell>
          <cell r="AC33">
            <v>17372</v>
          </cell>
          <cell r="AD33">
            <v>17372</v>
          </cell>
          <cell r="AE33" t="str">
            <v>23.3</v>
          </cell>
          <cell r="AF33" t="str">
            <v>23.6</v>
          </cell>
          <cell r="AG33" t="str">
            <v>○</v>
          </cell>
          <cell r="AH33" t="str">
            <v>エアコン取付タイプ確認→OK</v>
          </cell>
        </row>
        <row r="34">
          <cell r="B34" t="str">
            <v>10A-5069</v>
          </cell>
          <cell r="C34">
            <v>2</v>
          </cell>
          <cell r="E34" t="str">
            <v>宗像看護専門学校　省エネ改修工事</v>
          </cell>
          <cell r="F34" t="str">
            <v>学校法人水光学院　宗像看護専門学校  理事長  津留　ミネ</v>
          </cell>
          <cell r="G34" t="str">
            <v>学校法人水光学院　宗像看護専門学校</v>
          </cell>
          <cell r="H34" t="str">
            <v>理事長</v>
          </cell>
          <cell r="I34" t="str">
            <v>津留　ミネ</v>
          </cell>
          <cell r="J34" t="str">
            <v>学校法人水光学院　宗像看護専門学校</v>
          </cell>
          <cell r="M34" t="str">
            <v>宮崎</v>
          </cell>
          <cell r="N34" t="str">
            <v>811-3305</v>
          </cell>
          <cell r="O34" t="str">
            <v>福岡県福津市宮司２丁目１１－２０</v>
          </cell>
          <cell r="P34" t="str">
            <v>info@munakatakango.com</v>
          </cell>
          <cell r="Q34" t="str">
            <v>0940-52-5222</v>
          </cell>
          <cell r="R34" t="str">
            <v>0940-52-5005</v>
          </cell>
          <cell r="S34">
            <v>1870</v>
          </cell>
          <cell r="T34">
            <v>11610</v>
          </cell>
          <cell r="U34">
            <v>38190</v>
          </cell>
          <cell r="V34">
            <v>40060</v>
          </cell>
          <cell r="W34">
            <v>11610</v>
          </cell>
          <cell r="X34">
            <v>51670</v>
          </cell>
          <cell r="Y34">
            <v>13353</v>
          </cell>
          <cell r="Z34">
            <v>3870</v>
          </cell>
          <cell r="AA34">
            <v>17223</v>
          </cell>
          <cell r="AB34">
            <v>377</v>
          </cell>
          <cell r="AC34">
            <v>17600</v>
          </cell>
          <cell r="AD34">
            <v>17600</v>
          </cell>
          <cell r="AE34" t="str">
            <v>23.3</v>
          </cell>
          <cell r="AF34" t="str">
            <v>23.8</v>
          </cell>
          <cell r="AG34" t="str">
            <v>○</v>
          </cell>
          <cell r="AH34" t="str">
            <v>「注意物件」</v>
          </cell>
        </row>
        <row r="35">
          <cell r="B35" t="str">
            <v>10A-5070</v>
          </cell>
          <cell r="E35" t="str">
            <v>内幸町ビル省エネ改修工事</v>
          </cell>
          <cell r="F35" t="str">
            <v>日本土地建物株式会社    吉田　卓郎</v>
          </cell>
          <cell r="G35" t="str">
            <v>日本土地建物株式会社</v>
          </cell>
          <cell r="I35" t="str">
            <v>吉田　卓郎</v>
          </cell>
          <cell r="J35" t="str">
            <v>日土地ビルサービス㈱</v>
          </cell>
          <cell r="K35" t="str">
            <v>環境対策室</v>
          </cell>
          <cell r="L35" t="str">
            <v>担当部長</v>
          </cell>
          <cell r="M35" t="str">
            <v>三好　健夫</v>
          </cell>
          <cell r="N35" t="str">
            <v>100-0031</v>
          </cell>
          <cell r="O35" t="str">
            <v>東京都千代田区霞が関1-4-1</v>
          </cell>
          <cell r="P35" t="str">
            <v>miyoshi@nittochi.co.jp</v>
          </cell>
          <cell r="Q35" t="str">
            <v>03-3501-8666</v>
          </cell>
          <cell r="R35" t="str">
            <v>03-3501-5998</v>
          </cell>
          <cell r="S35">
            <v>7326</v>
          </cell>
          <cell r="T35">
            <v>16959</v>
          </cell>
          <cell r="U35">
            <v>16634</v>
          </cell>
          <cell r="V35">
            <v>23960</v>
          </cell>
          <cell r="W35">
            <v>16959</v>
          </cell>
          <cell r="X35">
            <v>40919</v>
          </cell>
          <cell r="Y35">
            <v>7986</v>
          </cell>
          <cell r="Z35">
            <v>5653</v>
          </cell>
          <cell r="AA35">
            <v>13639</v>
          </cell>
          <cell r="AB35">
            <v>300</v>
          </cell>
          <cell r="AC35">
            <v>13939</v>
          </cell>
          <cell r="AD35">
            <v>13939</v>
          </cell>
          <cell r="AE35" t="str">
            <v>23.3</v>
          </cell>
          <cell r="AF35" t="str">
            <v>23.9</v>
          </cell>
          <cell r="AG35" t="str">
            <v>◎</v>
          </cell>
          <cell r="AH35" t="str">
            <v>説費改修その他（誘導灯：100%）
（他にコンセント給湯他、ELV給排水ポンプ他　あり）</v>
          </cell>
        </row>
        <row r="36">
          <cell r="B36" t="str">
            <v>10A-5072</v>
          </cell>
          <cell r="C36">
            <v>1</v>
          </cell>
          <cell r="E36" t="str">
            <v>株式会社　尾形電気工事</v>
          </cell>
          <cell r="F36" t="str">
            <v>株式会社　尾形電気工事    尾形　良治</v>
          </cell>
          <cell r="G36" t="str">
            <v>株式会社　尾形電気工事</v>
          </cell>
          <cell r="I36" t="str">
            <v>尾形　良治</v>
          </cell>
          <cell r="J36" t="str">
            <v>株式会社　尾形電気工事</v>
          </cell>
          <cell r="K36" t="str">
            <v>設計管理課</v>
          </cell>
          <cell r="L36" t="str">
            <v>課長</v>
          </cell>
          <cell r="M36" t="str">
            <v>尾形　勝治</v>
          </cell>
          <cell r="N36" t="str">
            <v>614-8104</v>
          </cell>
          <cell r="O36" t="str">
            <v>京都府八幡市川口東頭28</v>
          </cell>
          <cell r="P36" t="str">
            <v>info@ogatadenki.co.jp</v>
          </cell>
          <cell r="Q36" t="str">
            <v>075-982-8131</v>
          </cell>
          <cell r="R36" t="str">
            <v>075-982-9020</v>
          </cell>
          <cell r="S36">
            <v>5564</v>
          </cell>
          <cell r="T36">
            <v>4899</v>
          </cell>
          <cell r="U36">
            <v>1153</v>
          </cell>
          <cell r="V36">
            <v>6717</v>
          </cell>
          <cell r="W36">
            <v>4899</v>
          </cell>
          <cell r="X36">
            <v>11616</v>
          </cell>
          <cell r="Y36">
            <v>2239</v>
          </cell>
          <cell r="Z36">
            <v>1633</v>
          </cell>
          <cell r="AA36">
            <v>3872</v>
          </cell>
          <cell r="AB36">
            <v>85</v>
          </cell>
          <cell r="AC36">
            <v>3957</v>
          </cell>
          <cell r="AD36">
            <v>4048</v>
          </cell>
          <cell r="AE36" t="str">
            <v>23.2</v>
          </cell>
          <cell r="AF36" t="str">
            <v>23.5</v>
          </cell>
          <cell r="AG36" t="str">
            <v>○</v>
          </cell>
          <cell r="AH36" t="str">
            <v>対象外の倉庫関連工事を除外、減額</v>
          </cell>
        </row>
        <row r="37">
          <cell r="B37" t="str">
            <v>10A-5080</v>
          </cell>
          <cell r="C37">
            <v>5</v>
          </cell>
          <cell r="E37" t="str">
            <v>バンビビル　省エネ改修事業</v>
          </cell>
          <cell r="F37" t="str">
            <v>株式会社バンビ    佐藤　清</v>
          </cell>
          <cell r="G37" t="str">
            <v>株式会社バンビ</v>
          </cell>
          <cell r="I37" t="str">
            <v>佐藤　清</v>
          </cell>
          <cell r="J37" t="str">
            <v>東京ガス株式会社</v>
          </cell>
          <cell r="K37" t="str">
            <v>東部都市ｴﾈﾙｷﾞｰ部</v>
          </cell>
          <cell r="M37" t="str">
            <v>小井沼　照明</v>
          </cell>
          <cell r="N37" t="str">
            <v>116-0003</v>
          </cell>
          <cell r="O37" t="str">
            <v>東京都荒川区南千住3-13-1</v>
          </cell>
          <cell r="P37" t="str">
            <v>t-oinuma22862@tokyo-gas.co.jp</v>
          </cell>
          <cell r="Q37" t="str">
            <v>03-5604-8150</v>
          </cell>
          <cell r="R37" t="str">
            <v>03-5604-8151</v>
          </cell>
          <cell r="S37">
            <v>4780</v>
          </cell>
          <cell r="T37">
            <v>15625</v>
          </cell>
          <cell r="U37">
            <v>12475</v>
          </cell>
          <cell r="V37">
            <v>17255</v>
          </cell>
          <cell r="W37">
            <v>15625</v>
          </cell>
          <cell r="X37">
            <v>32880</v>
          </cell>
          <cell r="Y37">
            <v>5751</v>
          </cell>
          <cell r="Z37">
            <v>5208</v>
          </cell>
          <cell r="AA37">
            <v>10959</v>
          </cell>
          <cell r="AB37">
            <v>0</v>
          </cell>
          <cell r="AC37">
            <v>10959</v>
          </cell>
          <cell r="AD37">
            <v>10959</v>
          </cell>
          <cell r="AE37" t="str">
            <v>23.3</v>
          </cell>
          <cell r="AF37" t="str">
            <v>23.10</v>
          </cell>
          <cell r="AG37" t="str">
            <v>○</v>
          </cell>
        </row>
        <row r="38">
          <cell r="B38" t="str">
            <v>10A-5081</v>
          </cell>
          <cell r="E38" t="str">
            <v>済生会平塚病院　エネルギーサービス事業</v>
          </cell>
          <cell r="F38" t="str">
            <v>JA三井リース株式会社    織田　哲朗</v>
          </cell>
          <cell r="G38" t="str">
            <v>JA三井リース株式会社</v>
          </cell>
          <cell r="I38" t="str">
            <v>織田　哲朗</v>
          </cell>
          <cell r="J38" t="str">
            <v>高砂熱学工業株式会社　横浜支店</v>
          </cell>
          <cell r="K38" t="str">
            <v>ファシリティ・サービス部</v>
          </cell>
          <cell r="L38" t="str">
            <v>部長</v>
          </cell>
          <cell r="M38" t="str">
            <v>村井　敏昭</v>
          </cell>
          <cell r="N38" t="str">
            <v>220-8126</v>
          </cell>
          <cell r="O38" t="str">
            <v>神奈川県横浜市西区みなとみらい2-2-1　横浜ランドマークタワー２６Ｆ</v>
          </cell>
          <cell r="P38" t="str">
            <v>Toshiaki_Murai@tte-net.co.jp</v>
          </cell>
          <cell r="Q38" t="str">
            <v>045-224-1572</v>
          </cell>
          <cell r="R38" t="str">
            <v>045-224-1581</v>
          </cell>
          <cell r="S38">
            <v>1665</v>
          </cell>
          <cell r="T38">
            <v>9300</v>
          </cell>
          <cell r="U38">
            <v>10895</v>
          </cell>
          <cell r="V38">
            <v>12560</v>
          </cell>
          <cell r="W38">
            <v>9300</v>
          </cell>
          <cell r="X38">
            <v>21860</v>
          </cell>
          <cell r="Y38">
            <v>4186</v>
          </cell>
          <cell r="Z38">
            <v>3100</v>
          </cell>
          <cell r="AA38">
            <v>7286</v>
          </cell>
          <cell r="AB38">
            <v>0</v>
          </cell>
          <cell r="AC38">
            <v>7286</v>
          </cell>
          <cell r="AD38">
            <v>7286</v>
          </cell>
          <cell r="AE38" t="str">
            <v>23.3</v>
          </cell>
          <cell r="AF38" t="str">
            <v>23.9</v>
          </cell>
          <cell r="AG38" t="str">
            <v>◎</v>
          </cell>
          <cell r="AH38" t="str">
            <v>設備改修その他（継手断熱＋低圧損トラップ：100%、高輝度誘導灯：88%）</v>
          </cell>
        </row>
        <row r="39">
          <cell r="B39" t="str">
            <v>10A-5083</v>
          </cell>
          <cell r="E39" t="str">
            <v>ジャンボ邑久店省エネ改修推進事業</v>
          </cell>
          <cell r="F39" t="str">
            <v>株式会社リー・ゼネラル    李　清孝</v>
          </cell>
          <cell r="G39" t="str">
            <v>株式会社リー・ゼネラル</v>
          </cell>
          <cell r="I39" t="str">
            <v>李　清孝</v>
          </cell>
          <cell r="J39" t="str">
            <v>東テク株式会社</v>
          </cell>
          <cell r="K39" t="str">
            <v>大阪支店リニューアル部</v>
          </cell>
          <cell r="L39" t="str">
            <v>部長</v>
          </cell>
          <cell r="M39" t="str">
            <v>糸満　睦夫</v>
          </cell>
          <cell r="N39" t="str">
            <v>541-0041</v>
          </cell>
          <cell r="O39" t="str">
            <v>大阪府大阪市中央区北浜3丁目7番12号</v>
          </cell>
          <cell r="P39" t="str">
            <v>itomitsu-m@totech.co.jp</v>
          </cell>
          <cell r="Q39" t="str">
            <v>06-6203-9121</v>
          </cell>
          <cell r="R39" t="str">
            <v>06-6222-6015</v>
          </cell>
          <cell r="S39">
            <v>2360</v>
          </cell>
          <cell r="T39">
            <v>23280</v>
          </cell>
          <cell r="U39">
            <v>15360</v>
          </cell>
          <cell r="V39">
            <v>17720</v>
          </cell>
          <cell r="W39">
            <v>23280</v>
          </cell>
          <cell r="X39">
            <v>41000</v>
          </cell>
          <cell r="Y39">
            <v>5906</v>
          </cell>
          <cell r="Z39">
            <v>7760</v>
          </cell>
          <cell r="AA39">
            <v>13666</v>
          </cell>
          <cell r="AB39">
            <v>300</v>
          </cell>
          <cell r="AC39">
            <v>13966</v>
          </cell>
          <cell r="AD39">
            <v>13966</v>
          </cell>
          <cell r="AE39" t="str">
            <v>23.3</v>
          </cell>
          <cell r="AF39" t="str">
            <v>23.6</v>
          </cell>
          <cell r="AG39" t="str">
            <v>◎</v>
          </cell>
        </row>
        <row r="40">
          <cell r="B40" t="str">
            <v>10A-5084</v>
          </cell>
          <cell r="E40" t="str">
            <v>ミスターマックス本城店　</v>
          </cell>
          <cell r="F40" t="str">
            <v>株式会社ミスターマックス  代表取締役社長  平野　能章</v>
          </cell>
          <cell r="G40" t="str">
            <v>株式会社ミスターマックス</v>
          </cell>
          <cell r="H40" t="str">
            <v>代表取締役社長</v>
          </cell>
          <cell r="I40" t="str">
            <v>平野　能章</v>
          </cell>
          <cell r="J40" t="str">
            <v>株式会社ミスターマックス</v>
          </cell>
          <cell r="K40" t="str">
            <v>開発本部建設部</v>
          </cell>
          <cell r="L40" t="str">
            <v>副部長</v>
          </cell>
          <cell r="M40" t="str">
            <v>岩松　保</v>
          </cell>
          <cell r="N40" t="str">
            <v>812-0064</v>
          </cell>
          <cell r="O40" t="str">
            <v>福岡県福岡市東区松田１－５－７</v>
          </cell>
          <cell r="P40" t="str">
            <v>tiwamatu@mrmax.co.jp</v>
          </cell>
          <cell r="Q40" t="str">
            <v>092-623-1123</v>
          </cell>
          <cell r="R40" t="str">
            <v>092-623-1162</v>
          </cell>
          <cell r="S40">
            <v>11938</v>
          </cell>
          <cell r="T40">
            <v>48438</v>
          </cell>
          <cell r="U40">
            <v>49161</v>
          </cell>
          <cell r="V40">
            <v>61099</v>
          </cell>
          <cell r="W40">
            <v>48438</v>
          </cell>
          <cell r="X40">
            <v>109537</v>
          </cell>
          <cell r="Y40">
            <v>20366</v>
          </cell>
          <cell r="Z40">
            <v>16146</v>
          </cell>
          <cell r="AA40">
            <v>36512</v>
          </cell>
          <cell r="AB40">
            <v>803</v>
          </cell>
          <cell r="AC40">
            <v>37315</v>
          </cell>
          <cell r="AD40">
            <v>37316</v>
          </cell>
          <cell r="AE40" t="str">
            <v>23.3</v>
          </cell>
          <cell r="AF40" t="str">
            <v>23.12</v>
          </cell>
          <cell r="AG40" t="str">
            <v>○</v>
          </cell>
          <cell r="AH40" t="str">
            <v>様式4-2、B，計算ミス修正、減額</v>
          </cell>
        </row>
        <row r="41">
          <cell r="B41" t="str">
            <v>10A-5087</v>
          </cell>
          <cell r="E41" t="str">
            <v>五島育英会ビル　省エネ改修計画</v>
          </cell>
          <cell r="F41" t="str">
            <v>学校法人五島育英会  理事長  山口　裕啓</v>
          </cell>
          <cell r="G41" t="str">
            <v>学校法人五島育英会</v>
          </cell>
          <cell r="H41" t="str">
            <v>理事長</v>
          </cell>
          <cell r="I41" t="str">
            <v>山口　裕啓</v>
          </cell>
          <cell r="J41" t="str">
            <v>学校法人　五島育英会</v>
          </cell>
          <cell r="K41" t="str">
            <v>法人事務局</v>
          </cell>
          <cell r="L41" t="str">
            <v>事業部課長</v>
          </cell>
          <cell r="M41" t="str">
            <v>天井範昭</v>
          </cell>
          <cell r="N41" t="str">
            <v>150-0043</v>
          </cell>
          <cell r="O41" t="str">
            <v>東京都渋谷区道玄坂１－１０－７</v>
          </cell>
          <cell r="P41" t="str">
            <v>n-amai@goto-ikuei.ac.jp</v>
          </cell>
          <cell r="Q41" t="str">
            <v>03-3464-6954</v>
          </cell>
          <cell r="R41" t="str">
            <v>03-3464-6650</v>
          </cell>
          <cell r="S41">
            <v>25856</v>
          </cell>
          <cell r="T41">
            <v>94096</v>
          </cell>
          <cell r="U41">
            <v>126900</v>
          </cell>
          <cell r="V41">
            <v>152756</v>
          </cell>
          <cell r="W41">
            <v>94096</v>
          </cell>
          <cell r="X41">
            <v>246852</v>
          </cell>
          <cell r="Y41">
            <v>50918</v>
          </cell>
          <cell r="Z41">
            <v>25000</v>
          </cell>
          <cell r="AA41">
            <v>50000</v>
          </cell>
          <cell r="AB41">
            <v>1100</v>
          </cell>
          <cell r="AC41">
            <v>51100</v>
          </cell>
          <cell r="AD41">
            <v>51100</v>
          </cell>
          <cell r="AE41" t="str">
            <v>23.3</v>
          </cell>
          <cell r="AF41" t="str">
            <v>23.12</v>
          </cell>
          <cell r="AG41" t="str">
            <v>◎</v>
          </cell>
        </row>
        <row r="42">
          <cell r="B42" t="str">
            <v>10A-5090</v>
          </cell>
          <cell r="E42" t="str">
            <v>小倉興産熊本ビル省エネ改修事業</v>
          </cell>
          <cell r="F42" t="str">
            <v>有限会社ブレイジング・スカイ    三根　健一</v>
          </cell>
          <cell r="G42" t="str">
            <v>有限会社ブレイジング・スカイ</v>
          </cell>
          <cell r="I42" t="str">
            <v>三根　健一</v>
          </cell>
          <cell r="J42" t="str">
            <v>株式会社ﾃﾞｨｰ・ｴｽ・ﾃｯｸ</v>
          </cell>
          <cell r="K42" t="str">
            <v>ｿﾘｭｰｼｮﾝ部</v>
          </cell>
          <cell r="L42" t="str">
            <v>課長</v>
          </cell>
          <cell r="M42" t="str">
            <v>北山　善貴</v>
          </cell>
          <cell r="N42" t="str">
            <v>812-0004</v>
          </cell>
          <cell r="O42" t="str">
            <v>福岡県福岡市博多区榎田２丁目１番１８号</v>
          </cell>
          <cell r="P42" t="str">
            <v>yoshitaka.kitayama@grp.daikin.co.jp</v>
          </cell>
          <cell r="Q42" t="str">
            <v>092-411-9243</v>
          </cell>
          <cell r="R42" t="str">
            <v>092-481-0757</v>
          </cell>
          <cell r="S42">
            <v>1800</v>
          </cell>
          <cell r="T42">
            <v>34160</v>
          </cell>
          <cell r="U42">
            <v>24040</v>
          </cell>
          <cell r="V42">
            <v>25840</v>
          </cell>
          <cell r="W42">
            <v>34160</v>
          </cell>
          <cell r="X42">
            <v>60000</v>
          </cell>
          <cell r="Y42">
            <v>8613</v>
          </cell>
          <cell r="Z42">
            <v>11386</v>
          </cell>
          <cell r="AA42">
            <v>19999</v>
          </cell>
          <cell r="AB42">
            <v>439</v>
          </cell>
          <cell r="AC42">
            <v>20438</v>
          </cell>
          <cell r="AD42">
            <v>20440</v>
          </cell>
          <cell r="AE42" t="str">
            <v>23.3</v>
          </cell>
          <cell r="AF42" t="str">
            <v>23.12</v>
          </cell>
          <cell r="AG42" t="str">
            <v>○</v>
          </cell>
          <cell r="AH42" t="str">
            <v>様式4-1、H、切捨て処理修正、減額</v>
          </cell>
        </row>
        <row r="43">
          <cell r="B43" t="str">
            <v>10A-5096</v>
          </cell>
          <cell r="E43" t="str">
            <v>リスト株式会社横浜東口支店における省エネルギー改修工事</v>
          </cell>
          <cell r="F43" t="str">
            <v>リスト株式会社    北見　尚之</v>
          </cell>
          <cell r="G43" t="str">
            <v>リスト株式会社</v>
          </cell>
          <cell r="I43" t="str">
            <v>北見　尚之</v>
          </cell>
          <cell r="J43" t="str">
            <v>大成設備株式会社</v>
          </cell>
          <cell r="K43" t="str">
            <v>技術本部設計部</v>
          </cell>
          <cell r="L43" t="str">
            <v>担当部長</v>
          </cell>
          <cell r="M43" t="str">
            <v>中野　栄</v>
          </cell>
          <cell r="N43" t="str">
            <v>160-0023</v>
          </cell>
          <cell r="O43" t="str">
            <v>東京都新宿区西新宿3-9-2フジ・エステイト新宿第1ビル5階</v>
          </cell>
          <cell r="P43" t="str">
            <v>sa-nakano@taisei-setsubi.co.jp</v>
          </cell>
          <cell r="Q43" t="str">
            <v>03-5308-7634</v>
          </cell>
          <cell r="R43" t="str">
            <v>03-5308-7650</v>
          </cell>
          <cell r="S43">
            <v>802</v>
          </cell>
          <cell r="T43">
            <v>3655</v>
          </cell>
          <cell r="U43">
            <v>4596</v>
          </cell>
          <cell r="V43">
            <v>5398</v>
          </cell>
          <cell r="W43">
            <v>3655</v>
          </cell>
          <cell r="X43">
            <v>9053</v>
          </cell>
          <cell r="Y43">
            <v>1799</v>
          </cell>
          <cell r="Z43">
            <v>1218</v>
          </cell>
          <cell r="AA43">
            <v>3017</v>
          </cell>
          <cell r="AB43">
            <v>66</v>
          </cell>
          <cell r="AC43">
            <v>3083</v>
          </cell>
          <cell r="AD43">
            <v>3083</v>
          </cell>
          <cell r="AE43" t="str">
            <v>23.3</v>
          </cell>
          <cell r="AF43" t="str">
            <v>23.4</v>
          </cell>
          <cell r="AG43" t="str">
            <v>○</v>
          </cell>
          <cell r="AH43" t="str">
            <v>立面図写真だが計算書があるためOKとする</v>
          </cell>
        </row>
        <row r="44">
          <cell r="B44" t="str">
            <v>10A-5097</v>
          </cell>
          <cell r="C44">
            <v>1</v>
          </cell>
          <cell r="E44" t="str">
            <v>公立穴水総合病院ＥＳＣＯ事業</v>
          </cell>
          <cell r="F44" t="str">
            <v>北国総合リース株式会社  代表取締役社長  金井　行雄</v>
          </cell>
          <cell r="G44" t="str">
            <v>北国総合リース株式会社</v>
          </cell>
          <cell r="H44" t="str">
            <v>代表取締役社長</v>
          </cell>
          <cell r="I44" t="str">
            <v>金井　行雄</v>
          </cell>
          <cell r="J44" t="str">
            <v>高砂熱学工業株式会社</v>
          </cell>
          <cell r="K44" t="str">
            <v>名古屋支店</v>
          </cell>
          <cell r="M44" t="str">
            <v>乗田　一憲</v>
          </cell>
          <cell r="N44" t="str">
            <v>450-6037</v>
          </cell>
          <cell r="O44" t="str">
            <v>愛知県名古屋市中村区名駅１－１－４　JRセントラルタワーズ37F</v>
          </cell>
          <cell r="P44" t="str">
            <v>kazunori_norita@tte-net.co.jp</v>
          </cell>
          <cell r="Q44" t="str">
            <v>052-582-8401</v>
          </cell>
          <cell r="R44" t="str">
            <v>052-581-4155</v>
          </cell>
          <cell r="S44">
            <v>11000</v>
          </cell>
          <cell r="T44">
            <v>23830</v>
          </cell>
          <cell r="U44">
            <v>45440</v>
          </cell>
          <cell r="V44">
            <v>56440</v>
          </cell>
          <cell r="W44">
            <v>23830</v>
          </cell>
          <cell r="X44">
            <v>80270</v>
          </cell>
          <cell r="Y44">
            <v>18813</v>
          </cell>
          <cell r="Z44">
            <v>7943</v>
          </cell>
          <cell r="AA44">
            <v>26756</v>
          </cell>
          <cell r="AB44">
            <v>444</v>
          </cell>
          <cell r="AC44">
            <v>27200</v>
          </cell>
          <cell r="AD44">
            <v>27200</v>
          </cell>
          <cell r="AE44" t="str">
            <v>23.2</v>
          </cell>
          <cell r="AF44" t="str">
            <v>23.4</v>
          </cell>
          <cell r="AG44" t="str">
            <v>◎</v>
          </cell>
        </row>
        <row r="45">
          <cell r="B45" t="str">
            <v>10A-5100</v>
          </cell>
          <cell r="E45" t="str">
            <v>エアマンズビル市ヶ谷省エネ改修工事</v>
          </cell>
          <cell r="F45" t="str">
            <v xml:space="preserve">石原　敬三    </v>
          </cell>
          <cell r="G45" t="str">
            <v>石原　敬三</v>
          </cell>
          <cell r="J45" t="str">
            <v>三井不動産ビルマネジメント株式会社</v>
          </cell>
          <cell r="K45" t="str">
            <v>ﾘﾉﾍﾞｰｼｮﾝ事業部　工事課</v>
          </cell>
          <cell r="M45" t="str">
            <v>平井　昭男</v>
          </cell>
          <cell r="N45" t="str">
            <v>103-0022</v>
          </cell>
          <cell r="O45" t="str">
            <v>東京都中央区日本橋室町3-2-15ＮＢＦ日本橋室町ｾﾝﾀｰﾋﾞﾙ</v>
          </cell>
          <cell r="P45" t="str">
            <v>a-hirai@mfbm.co.jp</v>
          </cell>
          <cell r="Q45" t="str">
            <v>03-6214-1435</v>
          </cell>
          <cell r="R45" t="str">
            <v>03-6214-1461</v>
          </cell>
          <cell r="S45">
            <v>2950</v>
          </cell>
          <cell r="T45">
            <v>16772</v>
          </cell>
          <cell r="U45">
            <v>22278</v>
          </cell>
          <cell r="V45">
            <v>25228</v>
          </cell>
          <cell r="W45">
            <v>16772</v>
          </cell>
          <cell r="X45">
            <v>42000</v>
          </cell>
          <cell r="Y45">
            <v>8409</v>
          </cell>
          <cell r="Z45">
            <v>5590</v>
          </cell>
          <cell r="AA45">
            <v>13999</v>
          </cell>
          <cell r="AB45">
            <v>0</v>
          </cell>
          <cell r="AC45">
            <v>13999</v>
          </cell>
          <cell r="AD45">
            <v>14000</v>
          </cell>
          <cell r="AE45" t="str">
            <v>23.3</v>
          </cell>
          <cell r="AF45" t="str">
            <v>23.12</v>
          </cell>
          <cell r="AG45" t="str">
            <v>○</v>
          </cell>
          <cell r="AH45" t="str">
            <v>様式4-1、H、切捨て処理修正、減額</v>
          </cell>
        </row>
        <row r="46">
          <cell r="B46" t="str">
            <v>10A-5105</v>
          </cell>
          <cell r="E46" t="str">
            <v>社会福祉法人　勝楽堂病院　省エネ改修事業</v>
          </cell>
          <cell r="F46" t="str">
            <v>社会福祉法人　勝楽堂病院    芦田　光則</v>
          </cell>
          <cell r="G46" t="str">
            <v>社会福祉法人　勝楽堂病院</v>
          </cell>
          <cell r="I46" t="str">
            <v>芦田　光則</v>
          </cell>
          <cell r="J46" t="str">
            <v>東京ガス株式会社</v>
          </cell>
          <cell r="K46" t="str">
            <v>公益営業部</v>
          </cell>
          <cell r="M46" t="str">
            <v>滝沢　勝彦</v>
          </cell>
          <cell r="N46" t="str">
            <v>114-8535</v>
          </cell>
          <cell r="O46" t="str">
            <v>東京都北区滝野川5-42</v>
          </cell>
          <cell r="P46" t="str">
            <v>tkatsu@tokyo-gas.co.jp</v>
          </cell>
          <cell r="Q46" t="str">
            <v>03-3918-5746</v>
          </cell>
          <cell r="R46" t="str">
            <v>03-3918-5749</v>
          </cell>
          <cell r="S46">
            <v>8525</v>
          </cell>
          <cell r="T46">
            <v>38651</v>
          </cell>
          <cell r="U46">
            <v>27610</v>
          </cell>
          <cell r="V46">
            <v>36135</v>
          </cell>
          <cell r="W46">
            <v>38651</v>
          </cell>
          <cell r="X46">
            <v>74786</v>
          </cell>
          <cell r="Y46">
            <v>12045</v>
          </cell>
          <cell r="Z46">
            <v>12883</v>
          </cell>
          <cell r="AA46">
            <v>24928</v>
          </cell>
          <cell r="AB46">
            <v>0</v>
          </cell>
          <cell r="AC46">
            <v>24928</v>
          </cell>
          <cell r="AD46">
            <v>24929</v>
          </cell>
          <cell r="AE46" t="str">
            <v>23.3</v>
          </cell>
          <cell r="AF46" t="str">
            <v>23.12</v>
          </cell>
          <cell r="AG46" t="str">
            <v>○</v>
          </cell>
          <cell r="AH46" t="str">
            <v>様式4-1、H、切捨て処理修正、減額</v>
          </cell>
        </row>
        <row r="47">
          <cell r="B47" t="str">
            <v>10A-5106</v>
          </cell>
          <cell r="C47">
            <v>1</v>
          </cell>
          <cell r="E47" t="str">
            <v>社会福祉法人　杏南会　たちばな園　省エネ改修事業</v>
          </cell>
          <cell r="F47" t="str">
            <v>社会福祉法人　杏南会  理事長  井本　泰三朗</v>
          </cell>
          <cell r="G47" t="str">
            <v>社会福祉法人　杏南会</v>
          </cell>
          <cell r="H47" t="str">
            <v>理事長</v>
          </cell>
          <cell r="I47" t="str">
            <v>井本　泰三朗</v>
          </cell>
          <cell r="J47" t="str">
            <v>社会福祉法人　杏南会</v>
          </cell>
          <cell r="K47" t="str">
            <v>たちばな園</v>
          </cell>
          <cell r="L47" t="str">
            <v>事務長</v>
          </cell>
          <cell r="M47" t="str">
            <v>和田　勇紀</v>
          </cell>
          <cell r="N47" t="str">
            <v>519-4325</v>
          </cell>
          <cell r="O47" t="str">
            <v>三重県熊野市有馬町字中曽３４６６番１</v>
          </cell>
          <cell r="P47" t="str">
            <v>tachiba1@lilac.ocn.ne.jp</v>
          </cell>
          <cell r="Q47" t="str">
            <v>0597-89-5565</v>
          </cell>
          <cell r="R47" t="str">
            <v>0597-89-5779</v>
          </cell>
          <cell r="S47">
            <v>9566</v>
          </cell>
          <cell r="T47">
            <v>12860</v>
          </cell>
          <cell r="U47">
            <v>12069</v>
          </cell>
          <cell r="V47">
            <v>21635</v>
          </cell>
          <cell r="W47">
            <v>12860</v>
          </cell>
          <cell r="X47">
            <v>34495</v>
          </cell>
          <cell r="Y47">
            <v>7211</v>
          </cell>
          <cell r="Z47">
            <v>4286</v>
          </cell>
          <cell r="AA47">
            <v>11497</v>
          </cell>
          <cell r="AB47">
            <v>0</v>
          </cell>
          <cell r="AC47">
            <v>11497</v>
          </cell>
          <cell r="AD47">
            <v>11497</v>
          </cell>
          <cell r="AE47" t="str">
            <v>23.2</v>
          </cell>
          <cell r="AF47" t="str">
            <v>23.6</v>
          </cell>
          <cell r="AG47" t="str">
            <v>○</v>
          </cell>
        </row>
        <row r="48">
          <cell r="B48" t="str">
            <v>10A-5112</v>
          </cell>
          <cell r="C48">
            <v>5</v>
          </cell>
          <cell r="E48" t="str">
            <v>葬祭館スペースアデュー　省エネ改修事業</v>
          </cell>
          <cell r="F48" t="str">
            <v>丸喜株式会社    小林　大介</v>
          </cell>
          <cell r="G48" t="str">
            <v>丸喜株式会社</v>
          </cell>
          <cell r="I48" t="str">
            <v>小林　大介</v>
          </cell>
          <cell r="J48" t="str">
            <v>東京ガス株式会社</v>
          </cell>
          <cell r="K48" t="str">
            <v>東部都市ｴﾈﾙｷﾞｰ部</v>
          </cell>
          <cell r="M48" t="str">
            <v>小井沼　照明</v>
          </cell>
          <cell r="N48" t="str">
            <v>116-0003</v>
          </cell>
          <cell r="O48" t="str">
            <v>東京都荒川区南千住3-13-1</v>
          </cell>
          <cell r="P48" t="str">
            <v>t-oinuma22862@tokyo-gas.co.jp</v>
          </cell>
          <cell r="Q48" t="str">
            <v>03-5604-8150</v>
          </cell>
          <cell r="R48" t="str">
            <v>03-5604-8151</v>
          </cell>
          <cell r="S48">
            <v>770</v>
          </cell>
          <cell r="T48">
            <v>17980</v>
          </cell>
          <cell r="U48">
            <v>9480</v>
          </cell>
          <cell r="V48">
            <v>10250</v>
          </cell>
          <cell r="W48">
            <v>17980</v>
          </cell>
          <cell r="X48">
            <v>28230</v>
          </cell>
          <cell r="Y48">
            <v>3416</v>
          </cell>
          <cell r="Z48">
            <v>5993</v>
          </cell>
          <cell r="AA48">
            <v>9409</v>
          </cell>
          <cell r="AB48">
            <v>0</v>
          </cell>
          <cell r="AC48">
            <v>9409</v>
          </cell>
          <cell r="AD48">
            <v>9409</v>
          </cell>
          <cell r="AE48" t="str">
            <v>23.3</v>
          </cell>
          <cell r="AF48" t="str">
            <v>23.10</v>
          </cell>
          <cell r="AG48" t="str">
            <v>○</v>
          </cell>
        </row>
        <row r="49">
          <cell r="B49" t="str">
            <v>10A-5116</v>
          </cell>
          <cell r="C49">
            <v>1</v>
          </cell>
          <cell r="E49" t="str">
            <v>アクティ肥後橋ビル空調改修工事</v>
          </cell>
          <cell r="F49" t="str">
            <v>中央情報システム株式会社    黒岡　伸純</v>
          </cell>
          <cell r="G49" t="str">
            <v>中央情報システム株式会社</v>
          </cell>
          <cell r="I49" t="str">
            <v>黒岡　伸純</v>
          </cell>
          <cell r="J49" t="str">
            <v>アサヒ冷暖株式会社</v>
          </cell>
          <cell r="K49" t="str">
            <v>営業企画部</v>
          </cell>
          <cell r="L49" t="str">
            <v>部長</v>
          </cell>
          <cell r="M49" t="str">
            <v>藤本　大造</v>
          </cell>
          <cell r="N49" t="str">
            <v>551-0001</v>
          </cell>
          <cell r="O49" t="str">
            <v>大阪府大阪市大正区三軒家西3-10-13</v>
          </cell>
          <cell r="P49" t="str">
            <v>raydan@mbox.inet-osaka.or.jp</v>
          </cell>
          <cell r="Q49" t="str">
            <v>06-6554-5321</v>
          </cell>
          <cell r="R49" t="str">
            <v>06-6552-1827</v>
          </cell>
          <cell r="S49">
            <v>690</v>
          </cell>
          <cell r="T49">
            <v>5496</v>
          </cell>
          <cell r="U49">
            <v>4049</v>
          </cell>
          <cell r="V49">
            <v>4739</v>
          </cell>
          <cell r="W49">
            <v>5496</v>
          </cell>
          <cell r="X49">
            <v>10235</v>
          </cell>
          <cell r="Y49">
            <v>1579</v>
          </cell>
          <cell r="Z49">
            <v>1832</v>
          </cell>
          <cell r="AA49">
            <v>3411</v>
          </cell>
          <cell r="AB49">
            <v>0</v>
          </cell>
          <cell r="AC49">
            <v>3411</v>
          </cell>
          <cell r="AD49">
            <v>3412</v>
          </cell>
          <cell r="AE49" t="str">
            <v>23.3</v>
          </cell>
          <cell r="AF49" t="str">
            <v>23.8</v>
          </cell>
          <cell r="AG49" t="str">
            <v>◎</v>
          </cell>
          <cell r="AH49" t="str">
            <v>切捨て処理修正、減額</v>
          </cell>
        </row>
        <row r="50">
          <cell r="B50" t="str">
            <v>10A-5117</v>
          </cell>
          <cell r="E50" t="str">
            <v>共栄工業ＩＫビル　省エネ改修工事</v>
          </cell>
          <cell r="F50" t="str">
            <v>共栄工業株式会社    高橋　良彰</v>
          </cell>
          <cell r="G50" t="str">
            <v>共栄工業株式会社</v>
          </cell>
          <cell r="I50" t="str">
            <v>高橋　良彰</v>
          </cell>
          <cell r="J50" t="str">
            <v>株式会社ビル代行</v>
          </cell>
          <cell r="K50" t="str">
            <v>営業開発部　ＦＭ課</v>
          </cell>
          <cell r="L50" t="str">
            <v>部長代理</v>
          </cell>
          <cell r="M50" t="str">
            <v>彦田　淳一</v>
          </cell>
          <cell r="N50" t="str">
            <v>104-0041</v>
          </cell>
          <cell r="O50" t="str">
            <v>東京都中央区新富2-3-4</v>
          </cell>
          <cell r="P50" t="str">
            <v>j-hikota@birudaiko.co.jp</v>
          </cell>
          <cell r="Q50" t="str">
            <v>03-5540-7929</v>
          </cell>
          <cell r="R50" t="str">
            <v>03-5541-2813</v>
          </cell>
          <cell r="S50">
            <v>4304</v>
          </cell>
          <cell r="T50">
            <v>30726</v>
          </cell>
          <cell r="U50">
            <v>45320</v>
          </cell>
          <cell r="V50">
            <v>49624</v>
          </cell>
          <cell r="W50">
            <v>30726</v>
          </cell>
          <cell r="X50">
            <v>80350</v>
          </cell>
          <cell r="Y50">
            <v>16541</v>
          </cell>
          <cell r="Z50">
            <v>10242</v>
          </cell>
          <cell r="AA50">
            <v>26783</v>
          </cell>
          <cell r="AB50">
            <v>589</v>
          </cell>
          <cell r="AC50">
            <v>27372</v>
          </cell>
          <cell r="AD50">
            <v>27372</v>
          </cell>
          <cell r="AE50" t="str">
            <v>23.3</v>
          </cell>
          <cell r="AF50" t="str">
            <v>23.12</v>
          </cell>
          <cell r="AG50" t="str">
            <v>◎</v>
          </cell>
        </row>
        <row r="51">
          <cell r="B51" t="str">
            <v>10A-5119</v>
          </cell>
          <cell r="E51" t="str">
            <v>社会福祉法人あと会介護老人福祉施設くにくさ苑省エネ改修工事</v>
          </cell>
          <cell r="F51" t="str">
            <v>社会福祉法人あと会介護老人福祉施設くにくさ苑    横山　吉宏</v>
          </cell>
          <cell r="G51" t="str">
            <v>社会福祉法人あと会介護老人福祉施設くにくさ苑</v>
          </cell>
          <cell r="I51" t="str">
            <v>横山　吉宏</v>
          </cell>
          <cell r="J51" t="str">
            <v>ダイキンエアテクノ株式会社中国支店</v>
          </cell>
          <cell r="K51" t="str">
            <v>エンジニアリング部</v>
          </cell>
          <cell r="L51" t="str">
            <v>課長</v>
          </cell>
          <cell r="M51" t="str">
            <v>岩佐  庸之</v>
          </cell>
          <cell r="N51" t="str">
            <v>733-0006</v>
          </cell>
          <cell r="O51" t="str">
            <v>広島県広島市西区三篠北町１－２７</v>
          </cell>
          <cell r="P51" t="str">
            <v>nobuyuki.iwasa@grp.daikin.co.jp</v>
          </cell>
          <cell r="Q51" t="str">
            <v>082-537-0900</v>
          </cell>
          <cell r="R51" t="str">
            <v>082-537-0909</v>
          </cell>
          <cell r="S51">
            <v>4600</v>
          </cell>
          <cell r="T51">
            <v>20600</v>
          </cell>
          <cell r="U51">
            <v>22300</v>
          </cell>
          <cell r="V51">
            <v>26900</v>
          </cell>
          <cell r="W51">
            <v>20600</v>
          </cell>
          <cell r="X51">
            <v>47500</v>
          </cell>
          <cell r="Y51">
            <v>8966</v>
          </cell>
          <cell r="Z51">
            <v>6866</v>
          </cell>
          <cell r="AA51">
            <v>15832</v>
          </cell>
          <cell r="AB51">
            <v>348</v>
          </cell>
          <cell r="AC51">
            <v>16180</v>
          </cell>
          <cell r="AD51">
            <v>16180</v>
          </cell>
          <cell r="AE51" t="str">
            <v>23.3</v>
          </cell>
          <cell r="AF51" t="str">
            <v>24.3</v>
          </cell>
          <cell r="AG51" t="str">
            <v>◎</v>
          </cell>
          <cell r="AH51" t="str">
            <v>エアコン取付タイプ確認→OK</v>
          </cell>
        </row>
        <row r="52">
          <cell r="B52" t="str">
            <v>10A-5121</v>
          </cell>
          <cell r="E52" t="str">
            <v>花園ホーム（新館）空調設備・建物省エネ化工事</v>
          </cell>
          <cell r="F52" t="str">
            <v>社会福祉法人慶明会  理事長  木村　潮音</v>
          </cell>
          <cell r="G52" t="str">
            <v>社会福祉法人慶明会</v>
          </cell>
          <cell r="H52" t="str">
            <v>理事長</v>
          </cell>
          <cell r="I52" t="str">
            <v>木村　潮音</v>
          </cell>
          <cell r="J52" t="str">
            <v>ダイキンエアテクノ株式会社</v>
          </cell>
          <cell r="K52" t="str">
            <v>関西支店　神戸営業所</v>
          </cell>
          <cell r="L52" t="str">
            <v>営業担当</v>
          </cell>
          <cell r="M52" t="str">
            <v>岡橋　賢児</v>
          </cell>
          <cell r="N52" t="str">
            <v>650-0035</v>
          </cell>
          <cell r="O52" t="str">
            <v>兵庫県神戸市中央区浪花町５９番地　神戸朝日ビル１４階</v>
          </cell>
          <cell r="P52" t="str">
            <v>kenji.okahashi@grp.daikin.co.jp</v>
          </cell>
          <cell r="Q52" t="str">
            <v>078-321-1562</v>
          </cell>
          <cell r="R52" t="str">
            <v>078-321-1512</v>
          </cell>
          <cell r="S52">
            <v>6550</v>
          </cell>
          <cell r="T52">
            <v>11985</v>
          </cell>
          <cell r="U52">
            <v>7515</v>
          </cell>
          <cell r="V52">
            <v>14065</v>
          </cell>
          <cell r="W52">
            <v>11985</v>
          </cell>
          <cell r="X52">
            <v>26050</v>
          </cell>
          <cell r="Y52">
            <v>4688</v>
          </cell>
          <cell r="Z52">
            <v>3995</v>
          </cell>
          <cell r="AA52">
            <v>8683</v>
          </cell>
          <cell r="AB52">
            <v>100</v>
          </cell>
          <cell r="AC52">
            <v>8783</v>
          </cell>
          <cell r="AD52">
            <v>8783</v>
          </cell>
          <cell r="AE52" t="str">
            <v>23.3</v>
          </cell>
          <cell r="AF52" t="str">
            <v>23.5</v>
          </cell>
          <cell r="AG52" t="str">
            <v>○</v>
          </cell>
        </row>
        <row r="53">
          <cell r="B53" t="str">
            <v>10A-5123</v>
          </cell>
          <cell r="E53" t="str">
            <v>日本板硝子㈱四日市事業所厚生棟省エネ改修</v>
          </cell>
          <cell r="F53" t="str">
            <v>日本板硝子株式会社四日市事業所  事業所長  坂田　晃羅</v>
          </cell>
          <cell r="G53" t="str">
            <v>日本板硝子株式会社四日市事業所</v>
          </cell>
          <cell r="H53" t="str">
            <v>事業所長</v>
          </cell>
          <cell r="I53" t="str">
            <v>坂田　晃羅</v>
          </cell>
          <cell r="J53" t="str">
            <v>日本板硝子株式会社</v>
          </cell>
          <cell r="K53" t="str">
            <v>四日市事業所生産支援室</v>
          </cell>
          <cell r="L53" t="str">
            <v>室長</v>
          </cell>
          <cell r="M53" t="str">
            <v>高島徹</v>
          </cell>
          <cell r="N53" t="str">
            <v>510-0051</v>
          </cell>
          <cell r="O53" t="str">
            <v>三重県四日市市千歳町２</v>
          </cell>
          <cell r="P53" t="str">
            <v>toru.takashima@nsg.com</v>
          </cell>
          <cell r="Q53" t="str">
            <v>059-352-3115</v>
          </cell>
          <cell r="R53" t="str">
            <v>059-352-5128</v>
          </cell>
          <cell r="S53">
            <v>2158</v>
          </cell>
          <cell r="T53">
            <v>7665</v>
          </cell>
          <cell r="U53">
            <v>2860</v>
          </cell>
          <cell r="V53">
            <v>5018</v>
          </cell>
          <cell r="W53">
            <v>7665</v>
          </cell>
          <cell r="X53">
            <v>12683</v>
          </cell>
          <cell r="Y53">
            <v>1672</v>
          </cell>
          <cell r="Z53">
            <v>2555</v>
          </cell>
          <cell r="AA53">
            <v>4227</v>
          </cell>
          <cell r="AB53">
            <v>0</v>
          </cell>
          <cell r="AC53">
            <v>4227</v>
          </cell>
          <cell r="AD53">
            <v>4228</v>
          </cell>
          <cell r="AE53" t="str">
            <v>23.2</v>
          </cell>
          <cell r="AF53" t="str">
            <v>23.9</v>
          </cell>
          <cell r="AG53" t="str">
            <v>○</v>
          </cell>
          <cell r="AH53" t="str">
            <v>様式4-1、G、切捨て処理修正、減額</v>
          </cell>
        </row>
        <row r="54">
          <cell r="B54" t="str">
            <v>10A-5127</v>
          </cell>
          <cell r="E54" t="str">
            <v>ワカバビル</v>
          </cell>
          <cell r="F54" t="str">
            <v>株式会社コムテックス  取締役社長  渡辺　公美子</v>
          </cell>
          <cell r="G54" t="str">
            <v>株式会社コムテックス</v>
          </cell>
          <cell r="H54" t="str">
            <v>取締役社長</v>
          </cell>
          <cell r="I54" t="str">
            <v>渡辺　公美子</v>
          </cell>
          <cell r="J54" t="str">
            <v>株式会社ディー・エス・テック</v>
          </cell>
          <cell r="K54" t="str">
            <v>ソリューション部</v>
          </cell>
          <cell r="L54" t="str">
            <v>課長</v>
          </cell>
          <cell r="M54" t="str">
            <v>緒方米一</v>
          </cell>
          <cell r="N54" t="str">
            <v>812-0004</v>
          </cell>
          <cell r="O54" t="str">
            <v>福岡県福岡市博多区榎田2丁目1番18号</v>
          </cell>
          <cell r="P54" t="str">
            <v>yoneichi.ogata@grp.daikin.co.jp</v>
          </cell>
          <cell r="Q54" t="str">
            <v>092-411-9243</v>
          </cell>
          <cell r="R54" t="str">
            <v>092-481-0757</v>
          </cell>
          <cell r="S54">
            <v>650</v>
          </cell>
          <cell r="T54">
            <v>4000</v>
          </cell>
          <cell r="U54">
            <v>2950</v>
          </cell>
          <cell r="V54">
            <v>3600</v>
          </cell>
          <cell r="W54">
            <v>4000</v>
          </cell>
          <cell r="X54">
            <v>7600</v>
          </cell>
          <cell r="Y54">
            <v>1200</v>
          </cell>
          <cell r="Z54">
            <v>1333</v>
          </cell>
          <cell r="AA54">
            <v>2533</v>
          </cell>
          <cell r="AB54">
            <v>55</v>
          </cell>
          <cell r="AC54">
            <v>2588</v>
          </cell>
          <cell r="AD54">
            <v>2589</v>
          </cell>
          <cell r="AE54" t="str">
            <v>23.3</v>
          </cell>
          <cell r="AF54" t="str">
            <v>23.6</v>
          </cell>
          <cell r="AG54" t="str">
            <v>○</v>
          </cell>
          <cell r="AH54" t="str">
            <v>様式4-1、J、切捨て処理修正、減額</v>
          </cell>
        </row>
        <row r="55">
          <cell r="B55" t="str">
            <v>10A-5130</v>
          </cell>
          <cell r="E55" t="str">
            <v>堺あけぼの園省エネ改修事業</v>
          </cell>
          <cell r="F55" t="str">
            <v>社会福祉法人堺あけぼの福祉会    但馬　秀樹</v>
          </cell>
          <cell r="G55" t="str">
            <v>社会福祉法人堺あけぼの福祉会</v>
          </cell>
          <cell r="I55" t="str">
            <v>但馬　秀樹</v>
          </cell>
          <cell r="J55" t="str">
            <v>株式会社イーテック</v>
          </cell>
          <cell r="K55" t="str">
            <v>営業</v>
          </cell>
          <cell r="L55" t="str">
            <v>主任</v>
          </cell>
          <cell r="M55" t="str">
            <v>児玉　亜紀</v>
          </cell>
          <cell r="N55" t="str">
            <v>590-0813</v>
          </cell>
          <cell r="O55" t="str">
            <v>大阪府堺市堺区神石市之町4-12</v>
          </cell>
          <cell r="P55" t="str">
            <v>kodama@e-tec-web.co.jp</v>
          </cell>
          <cell r="Q55" t="str">
            <v>072-266-3824</v>
          </cell>
          <cell r="R55" t="str">
            <v>072-266-3826</v>
          </cell>
          <cell r="S55">
            <v>800</v>
          </cell>
          <cell r="T55">
            <v>4751</v>
          </cell>
          <cell r="U55">
            <v>3607</v>
          </cell>
          <cell r="V55">
            <v>4407</v>
          </cell>
          <cell r="W55">
            <v>4751</v>
          </cell>
          <cell r="X55">
            <v>9158</v>
          </cell>
          <cell r="Y55">
            <v>1469</v>
          </cell>
          <cell r="Z55">
            <v>1583</v>
          </cell>
          <cell r="AA55">
            <v>3052</v>
          </cell>
          <cell r="AB55">
            <v>0</v>
          </cell>
          <cell r="AC55">
            <v>3052</v>
          </cell>
          <cell r="AD55">
            <v>3052</v>
          </cell>
          <cell r="AE55" t="str">
            <v>23.2</v>
          </cell>
          <cell r="AF55" t="str">
            <v>23.6</v>
          </cell>
          <cell r="AG55" t="str">
            <v>◎</v>
          </cell>
        </row>
        <row r="56">
          <cell r="B56" t="str">
            <v>10A-5133</v>
          </cell>
          <cell r="E56" t="str">
            <v>豊前サンビレッヂ省エネ改修事業</v>
          </cell>
          <cell r="F56" t="str">
            <v>社会福祉法人保誠会指定介護老人福祉施設豊前サンビレッヂ    宮﨑　政公</v>
          </cell>
          <cell r="G56" t="str">
            <v>社会福祉法人保誠会指定介護老人福祉施設豊前サンビレッヂ</v>
          </cell>
          <cell r="I56" t="str">
            <v>宮﨑　政公</v>
          </cell>
          <cell r="J56" t="str">
            <v>ダイキンエアテクノ株式会社</v>
          </cell>
          <cell r="M56" t="str">
            <v>河越　慶博</v>
          </cell>
          <cell r="N56" t="str">
            <v>803-0803</v>
          </cell>
          <cell r="O56" t="str">
            <v>福岡県北九州市小倉北区許斐町1番地スミックスビル３Ｆ</v>
          </cell>
          <cell r="P56" t="str">
            <v>yoshihiro.kawagoe@grp.daikin.co.jp</v>
          </cell>
          <cell r="Q56" t="str">
            <v>093-592-8866</v>
          </cell>
          <cell r="R56" t="str">
            <v>093-592-8867</v>
          </cell>
          <cell r="S56">
            <v>4500</v>
          </cell>
          <cell r="T56">
            <v>10000</v>
          </cell>
          <cell r="U56">
            <v>12500</v>
          </cell>
          <cell r="V56">
            <v>17000</v>
          </cell>
          <cell r="W56">
            <v>10000</v>
          </cell>
          <cell r="X56">
            <v>27000</v>
          </cell>
          <cell r="Y56">
            <v>5666</v>
          </cell>
          <cell r="Z56">
            <v>3333</v>
          </cell>
          <cell r="AA56">
            <v>8999</v>
          </cell>
          <cell r="AB56">
            <v>0</v>
          </cell>
          <cell r="AC56">
            <v>8999</v>
          </cell>
          <cell r="AD56">
            <v>9000</v>
          </cell>
          <cell r="AE56" t="str">
            <v>23.3</v>
          </cell>
          <cell r="AF56" t="str">
            <v>23.11</v>
          </cell>
          <cell r="AG56" t="str">
            <v>◎</v>
          </cell>
          <cell r="AH56" t="str">
            <v>切り捨て処理、減額</v>
          </cell>
        </row>
        <row r="57">
          <cell r="B57" t="str">
            <v>10A-5134</v>
          </cell>
          <cell r="C57">
            <v>1</v>
          </cell>
          <cell r="E57" t="str">
            <v>管理棟省エネ改修工事</v>
          </cell>
          <cell r="F57" t="str">
            <v>社会福祉法人　淳風福祉会    光宗　泉</v>
          </cell>
          <cell r="G57" t="str">
            <v>社会福祉法人　淳風福祉会</v>
          </cell>
          <cell r="I57" t="str">
            <v>光宗　泉</v>
          </cell>
          <cell r="J57" t="str">
            <v>岡山精電工業株式会社</v>
          </cell>
          <cell r="K57" t="str">
            <v>冷機部</v>
          </cell>
          <cell r="L57" t="str">
            <v>部長</v>
          </cell>
          <cell r="M57" t="str">
            <v>小童谷賢</v>
          </cell>
          <cell r="N57" t="str">
            <v>703-8233</v>
          </cell>
          <cell r="O57" t="str">
            <v>岡山県岡山市中区高屋162</v>
          </cell>
          <cell r="P57" t="str">
            <v>reiki@okasei-kk.co.jp</v>
          </cell>
          <cell r="Q57" t="str">
            <v>086-272-5241</v>
          </cell>
          <cell r="R57" t="str">
            <v>086-273-6588</v>
          </cell>
          <cell r="S57">
            <v>3372</v>
          </cell>
          <cell r="T57">
            <v>6024</v>
          </cell>
          <cell r="U57">
            <v>3316</v>
          </cell>
          <cell r="V57">
            <v>6688</v>
          </cell>
          <cell r="W57">
            <v>6024</v>
          </cell>
          <cell r="X57">
            <v>12712</v>
          </cell>
          <cell r="Y57">
            <v>2229</v>
          </cell>
          <cell r="Z57">
            <v>2008</v>
          </cell>
          <cell r="AA57">
            <v>4237</v>
          </cell>
          <cell r="AB57">
            <v>0</v>
          </cell>
          <cell r="AC57">
            <v>4237</v>
          </cell>
          <cell r="AD57">
            <v>4237</v>
          </cell>
          <cell r="AE57" t="str">
            <v>23.3</v>
          </cell>
          <cell r="AF57" t="str">
            <v>23.7</v>
          </cell>
          <cell r="AG57" t="str">
            <v>○</v>
          </cell>
        </row>
        <row r="58">
          <cell r="B58" t="str">
            <v>10A-5135</v>
          </cell>
          <cell r="C58">
            <v>5</v>
          </cell>
          <cell r="E58" t="str">
            <v>中橋産業株式会社本社空調設備省エネ改修工事（２・３・５階）</v>
          </cell>
          <cell r="F58" t="str">
            <v>中橋産業株式会社  代表取締役  中橋　孝彦</v>
          </cell>
          <cell r="G58" t="str">
            <v>中橋産業株式会社</v>
          </cell>
          <cell r="H58" t="str">
            <v>代表取締役</v>
          </cell>
          <cell r="I58" t="str">
            <v>中橋　孝彦</v>
          </cell>
          <cell r="J58" t="str">
            <v>中橋産業株式会社</v>
          </cell>
          <cell r="K58" t="str">
            <v>本店営業部</v>
          </cell>
          <cell r="L58" t="str">
            <v>部長</v>
          </cell>
          <cell r="M58" t="str">
            <v>中橋伸介</v>
          </cell>
          <cell r="N58" t="str">
            <v>762-0061</v>
          </cell>
          <cell r="O58" t="str">
            <v>香川県坂出市坂出町北谷３１４番地</v>
          </cell>
          <cell r="P58" t="str">
            <v>mail@nakahashi-corp.com</v>
          </cell>
          <cell r="Q58" t="str">
            <v>0877-46-1201</v>
          </cell>
          <cell r="R58" t="str">
            <v>0877-44-4424</v>
          </cell>
          <cell r="S58">
            <v>2032</v>
          </cell>
          <cell r="T58">
            <v>7920</v>
          </cell>
          <cell r="U58">
            <v>1486</v>
          </cell>
          <cell r="V58">
            <v>3518</v>
          </cell>
          <cell r="W58">
            <v>7920</v>
          </cell>
          <cell r="X58">
            <v>11438</v>
          </cell>
          <cell r="Y58">
            <v>1172</v>
          </cell>
          <cell r="Z58">
            <v>2640</v>
          </cell>
          <cell r="AA58">
            <v>3812</v>
          </cell>
          <cell r="AB58">
            <v>80</v>
          </cell>
          <cell r="AC58">
            <v>3892</v>
          </cell>
          <cell r="AD58">
            <v>3892</v>
          </cell>
          <cell r="AE58" t="str">
            <v>23.3</v>
          </cell>
          <cell r="AF58" t="str">
            <v>23.5</v>
          </cell>
          <cell r="AG58" t="str">
            <v>○</v>
          </cell>
        </row>
        <row r="59">
          <cell r="B59" t="str">
            <v>10A-5137</v>
          </cell>
          <cell r="E59" t="str">
            <v>医療法人社団伊純会　老人保健施設スカイ省エネ改修工事</v>
          </cell>
          <cell r="F59" t="str">
            <v>医療法人社団　伊純会    鈴木　元久</v>
          </cell>
          <cell r="G59" t="str">
            <v>医療法人社団　伊純会</v>
          </cell>
          <cell r="I59" t="str">
            <v>鈴木　元久</v>
          </cell>
          <cell r="J59" t="str">
            <v>株式会社東電ホームサービス</v>
          </cell>
          <cell r="K59" t="str">
            <v>ソリューションエイギョウブ</v>
          </cell>
          <cell r="L59" t="str">
            <v>ブチョウダイリ</v>
          </cell>
          <cell r="M59" t="str">
            <v>後藤　一夫</v>
          </cell>
          <cell r="N59" t="str">
            <v>105-0003</v>
          </cell>
          <cell r="O59" t="str">
            <v>東京都港区西新橋1-1-15</v>
          </cell>
          <cell r="P59" t="str">
            <v>k-goto@kths.co.jp</v>
          </cell>
          <cell r="Q59" t="str">
            <v>03-6372-6198</v>
          </cell>
          <cell r="R59" t="str">
            <v>03-6372-6190</v>
          </cell>
          <cell r="S59">
            <v>2802</v>
          </cell>
          <cell r="T59">
            <v>24512</v>
          </cell>
          <cell r="U59">
            <v>31264</v>
          </cell>
          <cell r="V59">
            <v>34066</v>
          </cell>
          <cell r="W59">
            <v>24512</v>
          </cell>
          <cell r="X59">
            <v>58578</v>
          </cell>
          <cell r="Y59">
            <v>11355</v>
          </cell>
          <cell r="Z59">
            <v>8170</v>
          </cell>
          <cell r="AA59">
            <v>19525</v>
          </cell>
          <cell r="AB59">
            <v>0</v>
          </cell>
          <cell r="AC59">
            <v>19525</v>
          </cell>
          <cell r="AD59">
            <v>19525</v>
          </cell>
          <cell r="AE59" t="str">
            <v>23.3</v>
          </cell>
          <cell r="AF59" t="str">
            <v>23.8</v>
          </cell>
          <cell r="AG59" t="str">
            <v>○</v>
          </cell>
        </row>
        <row r="60">
          <cell r="B60" t="str">
            <v>10A-5140</v>
          </cell>
          <cell r="E60" t="str">
            <v>せんどう一宮店省エネルギー改修工事</v>
          </cell>
          <cell r="F60" t="str">
            <v>株式会社せんどう    木口　誠一</v>
          </cell>
          <cell r="G60" t="str">
            <v>株式会社せんどう</v>
          </cell>
          <cell r="I60" t="str">
            <v>木口　誠一</v>
          </cell>
          <cell r="J60" t="str">
            <v>株式会社カワゴエデンキ</v>
          </cell>
          <cell r="M60" t="str">
            <v>川越　富夫</v>
          </cell>
          <cell r="N60" t="str">
            <v>290-0063</v>
          </cell>
          <cell r="O60" t="str">
            <v>千葉県市原市旭五所2-1</v>
          </cell>
          <cell r="P60" t="str">
            <v>kawagoe.dk@mbc.nifty.com</v>
          </cell>
          <cell r="Q60" t="str">
            <v>0436-41-7606</v>
          </cell>
          <cell r="R60" t="str">
            <v>0436-42-9096</v>
          </cell>
          <cell r="S60">
            <v>548</v>
          </cell>
          <cell r="T60">
            <v>13527</v>
          </cell>
          <cell r="U60">
            <v>10372</v>
          </cell>
          <cell r="V60">
            <v>10920</v>
          </cell>
          <cell r="W60">
            <v>13527</v>
          </cell>
          <cell r="X60">
            <v>24447</v>
          </cell>
          <cell r="Y60">
            <v>3640</v>
          </cell>
          <cell r="Z60">
            <v>4509</v>
          </cell>
          <cell r="AA60">
            <v>8149</v>
          </cell>
          <cell r="AB60">
            <v>0</v>
          </cell>
          <cell r="AC60">
            <v>8149</v>
          </cell>
          <cell r="AD60">
            <v>8148</v>
          </cell>
          <cell r="AE60" t="str">
            <v>23.3</v>
          </cell>
          <cell r="AF60" t="str">
            <v>23.6</v>
          </cell>
          <cell r="AG60" t="str">
            <v>○</v>
          </cell>
          <cell r="AH60" t="str">
            <v>様式4-2小計、B、修正、増額</v>
          </cell>
        </row>
        <row r="61">
          <cell r="B61" t="str">
            <v>10A-5141</v>
          </cell>
          <cell r="E61" t="str">
            <v>武庫之荘ホール　建物、空調設備　省エネ化工事</v>
          </cell>
          <cell r="F61" t="str">
            <v>社会福祉法人　長生福祉会　武庫之荘ホール    御前　聡</v>
          </cell>
          <cell r="G61" t="str">
            <v>社会福祉法人　長生福祉会　武庫之荘ホール</v>
          </cell>
          <cell r="I61" t="str">
            <v>御前　聡</v>
          </cell>
          <cell r="J61" t="str">
            <v>ダイキンエアテクノ株式会社</v>
          </cell>
          <cell r="K61" t="str">
            <v>関西支店　神戸営業所</v>
          </cell>
          <cell r="L61" t="str">
            <v>課長</v>
          </cell>
          <cell r="M61" t="str">
            <v>中山　繁</v>
          </cell>
          <cell r="N61" t="str">
            <v>650-0035</v>
          </cell>
          <cell r="O61" t="str">
            <v>兵庫県神戸市中央区浪花町59番地　神戸朝日ビル１４F</v>
          </cell>
          <cell r="P61" t="str">
            <v>shigeru1.nakayama@grp.daikin.co.jp</v>
          </cell>
          <cell r="Q61" t="str">
            <v>078-321-1562</v>
          </cell>
          <cell r="R61" t="str">
            <v>078-321-1512</v>
          </cell>
          <cell r="S61">
            <v>10000</v>
          </cell>
          <cell r="T61">
            <v>47270</v>
          </cell>
          <cell r="U61">
            <v>21870</v>
          </cell>
          <cell r="V61">
            <v>31870</v>
          </cell>
          <cell r="W61">
            <v>47270</v>
          </cell>
          <cell r="X61">
            <v>79140</v>
          </cell>
          <cell r="Y61">
            <v>10623</v>
          </cell>
          <cell r="Z61">
            <v>15756</v>
          </cell>
          <cell r="AA61">
            <v>26379</v>
          </cell>
          <cell r="AB61">
            <v>580</v>
          </cell>
          <cell r="AC61">
            <v>26959</v>
          </cell>
          <cell r="AD61">
            <v>26959</v>
          </cell>
          <cell r="AE61" t="str">
            <v>23.3</v>
          </cell>
          <cell r="AF61" t="str">
            <v>24.3</v>
          </cell>
          <cell r="AG61" t="str">
            <v>○</v>
          </cell>
        </row>
        <row r="62">
          <cell r="B62" t="str">
            <v>10A-5148</v>
          </cell>
          <cell r="E62" t="str">
            <v>王将五苑住之江店省エネ改修事業</v>
          </cell>
          <cell r="F62" t="str">
            <v>株式会社かわべフードサービス    川辺　清</v>
          </cell>
          <cell r="G62" t="str">
            <v>株式会社かわべフードサービス</v>
          </cell>
          <cell r="I62" t="str">
            <v>川辺　清</v>
          </cell>
          <cell r="J62" t="str">
            <v>株式会社スイタエヤコンセンター</v>
          </cell>
          <cell r="K62" t="str">
            <v>営業</v>
          </cell>
          <cell r="L62" t="str">
            <v>代表取締役</v>
          </cell>
          <cell r="M62" t="str">
            <v>下山正樹</v>
          </cell>
          <cell r="N62" t="str">
            <v>567-0835</v>
          </cell>
          <cell r="O62" t="str">
            <v>大阪府茨木市新堂１丁目5-11</v>
          </cell>
          <cell r="P62" t="str">
            <v>masaki@suita-aircon.com</v>
          </cell>
          <cell r="Q62" t="str">
            <v>072-638-4466</v>
          </cell>
          <cell r="R62" t="str">
            <v>072-638-6442</v>
          </cell>
          <cell r="S62">
            <v>410</v>
          </cell>
          <cell r="T62">
            <v>6117</v>
          </cell>
          <cell r="U62">
            <v>5773</v>
          </cell>
          <cell r="V62">
            <v>6183</v>
          </cell>
          <cell r="W62">
            <v>6117</v>
          </cell>
          <cell r="X62">
            <v>12300</v>
          </cell>
          <cell r="Y62">
            <v>2061</v>
          </cell>
          <cell r="Z62">
            <v>2039</v>
          </cell>
          <cell r="AA62">
            <v>4100</v>
          </cell>
          <cell r="AB62">
            <v>0</v>
          </cell>
          <cell r="AC62">
            <v>4100</v>
          </cell>
          <cell r="AD62">
            <v>4100</v>
          </cell>
          <cell r="AE62" t="str">
            <v>23.3</v>
          </cell>
          <cell r="AF62" t="str">
            <v>23.12</v>
          </cell>
          <cell r="AG62" t="str">
            <v>○</v>
          </cell>
        </row>
        <row r="63">
          <cell r="B63" t="str">
            <v>10A-5149</v>
          </cell>
          <cell r="E63" t="str">
            <v>空調・給湯・照明・屋上防水改修工事に伴う省エネルギー事業</v>
          </cell>
          <cell r="F63" t="str">
            <v>社会福祉法人緑風会    清川　とし子</v>
          </cell>
          <cell r="G63" t="str">
            <v>社会福祉法人緑風会</v>
          </cell>
          <cell r="I63" t="str">
            <v>清川　とし子</v>
          </cell>
          <cell r="J63" t="str">
            <v>株式会社洸陽電機</v>
          </cell>
          <cell r="K63" t="str">
            <v>ESCO事業部</v>
          </cell>
          <cell r="L63" t="str">
            <v>課長</v>
          </cell>
          <cell r="M63" t="str">
            <v>三木　俊治</v>
          </cell>
          <cell r="N63" t="str">
            <v>658-0041</v>
          </cell>
          <cell r="O63" t="str">
            <v>兵庫県神戸市東灘区住吉南町1丁目3番7号</v>
          </cell>
          <cell r="P63" t="str">
            <v>miki@koyoelec.com</v>
          </cell>
          <cell r="Q63" t="str">
            <v>078-851-8819</v>
          </cell>
          <cell r="R63" t="str">
            <v>078-851-8829</v>
          </cell>
          <cell r="S63">
            <v>18000</v>
          </cell>
          <cell r="T63">
            <v>42000</v>
          </cell>
          <cell r="U63">
            <v>28000</v>
          </cell>
          <cell r="V63">
            <v>46000</v>
          </cell>
          <cell r="W63">
            <v>42000</v>
          </cell>
          <cell r="X63">
            <v>88000</v>
          </cell>
          <cell r="Y63">
            <v>15333</v>
          </cell>
          <cell r="Z63">
            <v>14000</v>
          </cell>
          <cell r="AA63">
            <v>29333</v>
          </cell>
          <cell r="AB63">
            <v>0</v>
          </cell>
          <cell r="AC63">
            <v>29333</v>
          </cell>
          <cell r="AD63">
            <v>29332</v>
          </cell>
          <cell r="AE63" t="str">
            <v>23.3</v>
          </cell>
          <cell r="AF63" t="str">
            <v>23.7</v>
          </cell>
          <cell r="AG63" t="str">
            <v>○</v>
          </cell>
          <cell r="AH63" t="str">
            <v>改修割合33.6％→４０．３％
様式４－１、GH修正、増額</v>
          </cell>
        </row>
        <row r="64">
          <cell r="B64" t="str">
            <v>10A-5151</v>
          </cell>
          <cell r="E64" t="str">
            <v>社会福祉法人 和敬会 まどかの郷省エネ改修事業</v>
          </cell>
          <cell r="F64" t="str">
            <v>社会福祉法人 和敬会  理事長  太田　一平</v>
          </cell>
          <cell r="G64" t="str">
            <v>社会福祉法人 和敬会</v>
          </cell>
          <cell r="H64" t="str">
            <v>理事長</v>
          </cell>
          <cell r="I64" t="str">
            <v>太田　一平</v>
          </cell>
          <cell r="J64" t="str">
            <v>(株)中部技術サービス</v>
          </cell>
          <cell r="K64" t="str">
            <v>営業部技術開発課</v>
          </cell>
          <cell r="L64" t="str">
            <v>マネージャー</v>
          </cell>
          <cell r="M64" t="str">
            <v>山口源一郎</v>
          </cell>
          <cell r="N64" t="str">
            <v>441-8077</v>
          </cell>
          <cell r="O64" t="str">
            <v>愛知県豊橋市神野新田町字トノ割２８</v>
          </cell>
          <cell r="P64" t="str">
            <v>gy05231@sala.jp</v>
          </cell>
          <cell r="Q64" t="str">
            <v>0532-32-9991</v>
          </cell>
          <cell r="R64" t="str">
            <v>0532-32-9990</v>
          </cell>
          <cell r="S64">
            <v>8249</v>
          </cell>
          <cell r="T64">
            <v>23384</v>
          </cell>
          <cell r="U64">
            <v>16620</v>
          </cell>
          <cell r="V64">
            <v>24869</v>
          </cell>
          <cell r="W64">
            <v>23384</v>
          </cell>
          <cell r="X64">
            <v>48253</v>
          </cell>
          <cell r="Y64">
            <v>8289</v>
          </cell>
          <cell r="Z64">
            <v>7794</v>
          </cell>
          <cell r="AA64">
            <v>16083</v>
          </cell>
          <cell r="AB64">
            <v>353</v>
          </cell>
          <cell r="AC64">
            <v>16436</v>
          </cell>
          <cell r="AD64">
            <v>16436</v>
          </cell>
          <cell r="AE64" t="str">
            <v>23.3</v>
          </cell>
          <cell r="AF64" t="str">
            <v>23.12</v>
          </cell>
          <cell r="AG64" t="str">
            <v>○</v>
          </cell>
        </row>
        <row r="65">
          <cell r="B65" t="str">
            <v>10A-5155</v>
          </cell>
          <cell r="E65" t="str">
            <v>パックスビル空調設備更新工事</v>
          </cell>
          <cell r="F65" t="str">
            <v>昭和パックス株式会社    河野　弘征</v>
          </cell>
          <cell r="G65" t="str">
            <v>昭和パックス株式会社</v>
          </cell>
          <cell r="I65" t="str">
            <v>河野　弘征</v>
          </cell>
          <cell r="J65" t="str">
            <v>ダイキンエアテクノ㈱</v>
          </cell>
          <cell r="K65" t="str">
            <v>ビルシステム営業部</v>
          </cell>
          <cell r="M65" t="str">
            <v>橋本　省吾</v>
          </cell>
          <cell r="N65" t="str">
            <v>130-0026</v>
          </cell>
          <cell r="O65" t="str">
            <v>東京都墨田区両国２－１０－８</v>
          </cell>
          <cell r="P65" t="str">
            <v>shougo.hashimoto@grp.daikin.co.jp</v>
          </cell>
          <cell r="Q65" t="str">
            <v>03-5624-6126</v>
          </cell>
          <cell r="R65" t="str">
            <v>03-5624-6127</v>
          </cell>
          <cell r="S65">
            <v>5039</v>
          </cell>
          <cell r="T65">
            <v>24022</v>
          </cell>
          <cell r="U65">
            <v>45589</v>
          </cell>
          <cell r="V65">
            <v>50628</v>
          </cell>
          <cell r="W65">
            <v>24022</v>
          </cell>
          <cell r="X65">
            <v>74650</v>
          </cell>
          <cell r="Y65">
            <v>16876</v>
          </cell>
          <cell r="Z65">
            <v>8007</v>
          </cell>
          <cell r="AA65">
            <v>24883</v>
          </cell>
          <cell r="AB65">
            <v>547</v>
          </cell>
          <cell r="AC65">
            <v>25430</v>
          </cell>
          <cell r="AD65">
            <v>25431</v>
          </cell>
          <cell r="AE65" t="str">
            <v>23.3</v>
          </cell>
          <cell r="AF65" t="str">
            <v>23.6</v>
          </cell>
          <cell r="AG65" t="str">
            <v>◎</v>
          </cell>
          <cell r="AH65" t="str">
            <v>工期確認→OK
切り捨て処理、減額</v>
          </cell>
        </row>
        <row r="66">
          <cell r="B66" t="str">
            <v>10A-5156</v>
          </cell>
          <cell r="E66" t="str">
            <v>医療福祉法人ふらて会　介護老人保健施設やすらぎ</v>
          </cell>
          <cell r="F66" t="str">
            <v>医療法人ふらて会  理事長  西野　憲史</v>
          </cell>
          <cell r="G66" t="str">
            <v>医療法人ふらて会</v>
          </cell>
          <cell r="H66" t="str">
            <v>理事長</v>
          </cell>
          <cell r="I66" t="str">
            <v>西野　憲史</v>
          </cell>
          <cell r="J66" t="str">
            <v>ダイキンエアテクノ株式会社</v>
          </cell>
          <cell r="K66" t="str">
            <v>九州支店　北九州営業所　技術グループ</v>
          </cell>
          <cell r="M66" t="str">
            <v>河越　慶博</v>
          </cell>
          <cell r="N66" t="str">
            <v>803-0803</v>
          </cell>
          <cell r="O66" t="str">
            <v>福岡県北九州市小倉北区許斐町1番地スミックスビル3階</v>
          </cell>
          <cell r="P66" t="str">
            <v>yoshihiro.kawagoe@grp.daikin.co.jp</v>
          </cell>
          <cell r="Q66" t="str">
            <v>093-592-5910</v>
          </cell>
          <cell r="R66" t="str">
            <v>093-592-8868</v>
          </cell>
          <cell r="S66">
            <v>9000</v>
          </cell>
          <cell r="T66">
            <v>30600</v>
          </cell>
          <cell r="U66">
            <v>18900</v>
          </cell>
          <cell r="V66">
            <v>27900</v>
          </cell>
          <cell r="W66">
            <v>30600</v>
          </cell>
          <cell r="X66">
            <v>58500</v>
          </cell>
          <cell r="Y66">
            <v>9300</v>
          </cell>
          <cell r="Z66">
            <v>10200</v>
          </cell>
          <cell r="AA66">
            <v>19500</v>
          </cell>
          <cell r="AB66">
            <v>0</v>
          </cell>
          <cell r="AC66">
            <v>19500</v>
          </cell>
          <cell r="AD66">
            <v>19500</v>
          </cell>
          <cell r="AE66" t="str">
            <v>23.3</v>
          </cell>
          <cell r="AF66" t="str">
            <v>23.9</v>
          </cell>
          <cell r="AG66" t="str">
            <v>○</v>
          </cell>
        </row>
        <row r="67">
          <cell r="B67" t="str">
            <v>10A-5159</v>
          </cell>
          <cell r="E67" t="str">
            <v>ＴＳＵＴＡＹＡ三吉店</v>
          </cell>
          <cell r="F67" t="str">
            <v>株式会社モラブス    濱田　宏志</v>
          </cell>
          <cell r="G67" t="str">
            <v>株式会社モラブス</v>
          </cell>
          <cell r="I67" t="str">
            <v>濱田　宏志</v>
          </cell>
          <cell r="J67" t="str">
            <v>ダイキンエアテクノ株式会社</v>
          </cell>
          <cell r="K67" t="str">
            <v>第一営業部　第二課</v>
          </cell>
          <cell r="M67" t="str">
            <v>関根　明</v>
          </cell>
          <cell r="N67" t="str">
            <v>130-0026</v>
          </cell>
          <cell r="O67" t="str">
            <v>東京都墨田区両国2-10-8　住友不動産両国ビル</v>
          </cell>
          <cell r="P67" t="str">
            <v>akira.sekine@grp.daikin.co.jp</v>
          </cell>
          <cell r="Q67" t="str">
            <v>03-5624-6120</v>
          </cell>
          <cell r="R67" t="str">
            <v>03-5624-6121</v>
          </cell>
          <cell r="S67">
            <v>3300</v>
          </cell>
          <cell r="T67">
            <v>7203</v>
          </cell>
          <cell r="U67">
            <v>6997</v>
          </cell>
          <cell r="V67">
            <v>10297</v>
          </cell>
          <cell r="W67">
            <v>7203</v>
          </cell>
          <cell r="X67">
            <v>17500</v>
          </cell>
          <cell r="Y67">
            <v>3432</v>
          </cell>
          <cell r="Z67">
            <v>2401</v>
          </cell>
          <cell r="AA67">
            <v>5833</v>
          </cell>
          <cell r="AB67">
            <v>0</v>
          </cell>
          <cell r="AC67">
            <v>5833</v>
          </cell>
          <cell r="AD67">
            <v>5833</v>
          </cell>
          <cell r="AE67" t="str">
            <v>23.3</v>
          </cell>
          <cell r="AF67" t="str">
            <v>23.4</v>
          </cell>
          <cell r="AG67" t="str">
            <v>○</v>
          </cell>
          <cell r="AH67" t="str">
            <v>全体改修として審査</v>
          </cell>
        </row>
        <row r="68">
          <cell r="B68" t="str">
            <v>10A-5161</v>
          </cell>
          <cell r="E68" t="str">
            <v>日本橋コアビル 1～6階空調設備更新工事</v>
          </cell>
          <cell r="F68" t="str">
            <v>三丸興業株式会社    渡邊　俊郎</v>
          </cell>
          <cell r="G68" t="str">
            <v>三丸興業株式会社</v>
          </cell>
          <cell r="I68" t="str">
            <v>渡邊　俊郎</v>
          </cell>
          <cell r="J68" t="str">
            <v>ダイキンエアテクノ㈱</v>
          </cell>
          <cell r="K68" t="str">
            <v>ビルシステム営業部</v>
          </cell>
          <cell r="M68" t="str">
            <v>橋本　省吾</v>
          </cell>
          <cell r="N68" t="str">
            <v>130-0026</v>
          </cell>
          <cell r="O68" t="str">
            <v>東京都墨田区両国２－１０－８</v>
          </cell>
          <cell r="P68" t="str">
            <v>shougo.hashimoto@grp.daikin.co.jp</v>
          </cell>
          <cell r="Q68" t="str">
            <v>03-5624-6126</v>
          </cell>
          <cell r="R68" t="str">
            <v>03-5624-6127</v>
          </cell>
          <cell r="S68">
            <v>4280</v>
          </cell>
          <cell r="T68">
            <v>31602</v>
          </cell>
          <cell r="U68">
            <v>34006</v>
          </cell>
          <cell r="V68">
            <v>38286</v>
          </cell>
          <cell r="W68">
            <v>31602</v>
          </cell>
          <cell r="X68">
            <v>69888</v>
          </cell>
          <cell r="Y68">
            <v>12762</v>
          </cell>
          <cell r="Z68">
            <v>10534</v>
          </cell>
          <cell r="AA68">
            <v>23296</v>
          </cell>
          <cell r="AB68">
            <v>512</v>
          </cell>
          <cell r="AC68">
            <v>23808</v>
          </cell>
          <cell r="AD68">
            <v>23809</v>
          </cell>
          <cell r="AE68" t="str">
            <v>23.3</v>
          </cell>
          <cell r="AF68" t="str">
            <v>23.6</v>
          </cell>
          <cell r="AG68" t="str">
            <v>◎</v>
          </cell>
          <cell r="AH68" t="str">
            <v>工期確認→OK
切り捨て処理、減額</v>
          </cell>
        </row>
        <row r="69">
          <cell r="B69" t="str">
            <v>10A-5162</v>
          </cell>
          <cell r="C69">
            <v>1</v>
          </cell>
          <cell r="E69" t="str">
            <v>特別養護老人ﾎｰﾑ　ｽｳｨｰﾄﾊｰﾄﾎｰﾑ　改修工事</v>
          </cell>
          <cell r="F69" t="str">
            <v>社会福祉法人ザ・ハートクラブ    武政　茂子</v>
          </cell>
          <cell r="G69" t="str">
            <v>社会福祉法人ザ・ハートクラブ</v>
          </cell>
          <cell r="I69" t="str">
            <v>武政　茂子</v>
          </cell>
          <cell r="J69" t="str">
            <v>ｼｽﾃﾑ空調㈱</v>
          </cell>
          <cell r="K69" t="str">
            <v>営業部</v>
          </cell>
          <cell r="L69" t="str">
            <v>代表取締役</v>
          </cell>
          <cell r="M69" t="str">
            <v>河崎　崇</v>
          </cell>
          <cell r="N69" t="str">
            <v>781-5106</v>
          </cell>
          <cell r="O69" t="str">
            <v>高知県高知市介良乙822-6</v>
          </cell>
          <cell r="P69" t="str">
            <v>systemac@alpha.ocn.ne.jp</v>
          </cell>
          <cell r="Q69" t="str">
            <v>088-860-1881</v>
          </cell>
          <cell r="R69" t="str">
            <v>088-860-2356</v>
          </cell>
          <cell r="S69">
            <v>1330</v>
          </cell>
          <cell r="T69">
            <v>14894</v>
          </cell>
          <cell r="U69">
            <v>4776</v>
          </cell>
          <cell r="V69">
            <v>6106</v>
          </cell>
          <cell r="W69">
            <v>14894</v>
          </cell>
          <cell r="X69">
            <v>21000</v>
          </cell>
          <cell r="Y69">
            <v>2035</v>
          </cell>
          <cell r="Z69">
            <v>4964</v>
          </cell>
          <cell r="AA69">
            <v>6999</v>
          </cell>
          <cell r="AB69">
            <v>0</v>
          </cell>
          <cell r="AC69">
            <v>6999</v>
          </cell>
          <cell r="AD69">
            <v>6999</v>
          </cell>
          <cell r="AE69" t="str">
            <v>23.2</v>
          </cell>
          <cell r="AF69" t="str">
            <v>23.12</v>
          </cell>
          <cell r="AG69" t="str">
            <v>○</v>
          </cell>
        </row>
        <row r="70">
          <cell r="B70" t="str">
            <v>10A-5163</v>
          </cell>
          <cell r="C70">
            <v>1</v>
          </cell>
          <cell r="E70" t="str">
            <v>（社）和歌山県病院協会立和歌山看護専門学校省エネ改修事業</v>
          </cell>
          <cell r="F70" t="str">
            <v>（社）和歌山県病院協会  会長  成川　守彦</v>
          </cell>
          <cell r="G70" t="str">
            <v>（社）和歌山県病院協会</v>
          </cell>
          <cell r="H70" t="str">
            <v>会長</v>
          </cell>
          <cell r="I70" t="str">
            <v>成川　守彦</v>
          </cell>
          <cell r="J70" t="str">
            <v>関西電力株式会社</v>
          </cell>
          <cell r="K70" t="str">
            <v>和歌山営業所　エネルギー営業</v>
          </cell>
          <cell r="M70" t="str">
            <v>岡内　敏司</v>
          </cell>
          <cell r="N70" t="str">
            <v>640-8145</v>
          </cell>
          <cell r="O70" t="str">
            <v>和歌山県和歌山市岡山丁４０番地</v>
          </cell>
          <cell r="P70" t="str">
            <v>okauchi.satoshi@b3.kepco.co.jp</v>
          </cell>
          <cell r="Q70" t="str">
            <v>073-463-0645</v>
          </cell>
          <cell r="R70" t="str">
            <v>073-463-0672</v>
          </cell>
          <cell r="S70">
            <v>2783</v>
          </cell>
          <cell r="T70">
            <v>25113</v>
          </cell>
          <cell r="U70">
            <v>20129</v>
          </cell>
          <cell r="V70">
            <v>22912</v>
          </cell>
          <cell r="W70">
            <v>25113</v>
          </cell>
          <cell r="X70">
            <v>48025</v>
          </cell>
          <cell r="Y70">
            <v>7637</v>
          </cell>
          <cell r="Z70">
            <v>8371</v>
          </cell>
          <cell r="AA70">
            <v>16008</v>
          </cell>
          <cell r="AB70">
            <v>0</v>
          </cell>
          <cell r="AC70">
            <v>16008</v>
          </cell>
          <cell r="AD70">
            <v>16008</v>
          </cell>
          <cell r="AE70" t="str">
            <v>23.3</v>
          </cell>
          <cell r="AF70" t="str">
            <v>23.7</v>
          </cell>
          <cell r="AG70" t="str">
            <v>○</v>
          </cell>
          <cell r="AH70" t="str">
            <v>全体改修として審査</v>
          </cell>
        </row>
        <row r="71">
          <cell r="B71" t="str">
            <v>10A-5164</v>
          </cell>
          <cell r="E71" t="str">
            <v>新星和不動産飯田橋ビル省エネルギー改修工事</v>
          </cell>
          <cell r="F71" t="str">
            <v>新星和不動産株式会社    尾崎　靖</v>
          </cell>
          <cell r="G71" t="str">
            <v>新星和不動産株式会社</v>
          </cell>
          <cell r="I71" t="str">
            <v>尾崎　靖</v>
          </cell>
          <cell r="J71" t="str">
            <v>新星和不動産株式会社</v>
          </cell>
          <cell r="K71" t="str">
            <v>ビル事業部　ビル営業Ｇ</v>
          </cell>
          <cell r="L71" t="str">
            <v>課長</v>
          </cell>
          <cell r="M71" t="str">
            <v>神田　勝利</v>
          </cell>
          <cell r="N71" t="str">
            <v>170-0004</v>
          </cell>
          <cell r="O71" t="str">
            <v>東京都豊島区北大塚１－１３－４</v>
          </cell>
          <cell r="P71" t="str">
            <v>katsutoshi-kanda@sinseiwa.co.jp</v>
          </cell>
          <cell r="Q71" t="str">
            <v>03-5974-0313</v>
          </cell>
          <cell r="R71" t="str">
            <v>03-5974-0317</v>
          </cell>
          <cell r="S71">
            <v>1390</v>
          </cell>
          <cell r="T71">
            <v>18662</v>
          </cell>
          <cell r="U71">
            <v>34632</v>
          </cell>
          <cell r="V71">
            <v>36022</v>
          </cell>
          <cell r="W71">
            <v>18662</v>
          </cell>
          <cell r="X71">
            <v>54684</v>
          </cell>
          <cell r="Y71">
            <v>12007</v>
          </cell>
          <cell r="Z71">
            <v>6220</v>
          </cell>
          <cell r="AA71">
            <v>18227</v>
          </cell>
          <cell r="AB71">
            <v>0</v>
          </cell>
          <cell r="AC71">
            <v>18227</v>
          </cell>
          <cell r="AD71">
            <v>18692</v>
          </cell>
          <cell r="AE71" t="str">
            <v>23.2</v>
          </cell>
          <cell r="AF71" t="str">
            <v>23.5</v>
          </cell>
          <cell r="AG71" t="str">
            <v>○</v>
          </cell>
          <cell r="AH71" t="str">
            <v>様式4-1、H、計算ミス、フィルム工事費計算ミスを修正、減額</v>
          </cell>
        </row>
        <row r="72">
          <cell r="B72" t="str">
            <v>10A-5167</v>
          </cell>
          <cell r="C72">
            <v>1</v>
          </cell>
          <cell r="E72" t="str">
            <v>株式会社　マルコオ・ポーロ化工</v>
          </cell>
          <cell r="F72" t="str">
            <v>株式会社マルコオ・ポーロ化工    黒田　洪ニ</v>
          </cell>
          <cell r="G72" t="str">
            <v>株式会社マルコオ・ポーロ化工</v>
          </cell>
          <cell r="I72" t="str">
            <v>黒田　洪ニ</v>
          </cell>
          <cell r="J72" t="str">
            <v>株式会社マルコオ・ポーロ化工　名古屋支店</v>
          </cell>
          <cell r="K72" t="str">
            <v>営業開発部　第1部</v>
          </cell>
          <cell r="M72" t="str">
            <v>鈴木浩典</v>
          </cell>
          <cell r="N72" t="str">
            <v>460-0012</v>
          </cell>
          <cell r="O72" t="str">
            <v>愛知県名古屋市中区千代田5丁目3-20</v>
          </cell>
          <cell r="P72" t="str">
            <v>nagoya@marco-polo.co.jp</v>
          </cell>
          <cell r="Q72" t="str">
            <v>052-238-7102</v>
          </cell>
          <cell r="R72" t="str">
            <v>052-238-7103</v>
          </cell>
          <cell r="S72">
            <v>5715</v>
          </cell>
          <cell r="T72">
            <v>0</v>
          </cell>
          <cell r="U72">
            <v>0</v>
          </cell>
          <cell r="V72">
            <v>5715</v>
          </cell>
          <cell r="W72">
            <v>0</v>
          </cell>
          <cell r="X72">
            <v>5715</v>
          </cell>
          <cell r="Y72">
            <v>1905</v>
          </cell>
          <cell r="Z72">
            <v>0</v>
          </cell>
          <cell r="AA72">
            <v>1905</v>
          </cell>
          <cell r="AB72">
            <v>35</v>
          </cell>
          <cell r="AC72">
            <v>1940</v>
          </cell>
          <cell r="AD72">
            <v>1940</v>
          </cell>
          <cell r="AE72" t="str">
            <v>23.3</v>
          </cell>
          <cell r="AF72" t="str">
            <v>23.4</v>
          </cell>
          <cell r="AG72" t="str">
            <v>○</v>
          </cell>
        </row>
        <row r="73">
          <cell r="B73" t="str">
            <v>10A-5168</v>
          </cell>
          <cell r="E73" t="str">
            <v>ダイエー桂南店　省エネ改修工事</v>
          </cell>
          <cell r="F73" t="str">
            <v>株式会社ダイエー  総務人事本部　営繕・環境ISO推進部部長　  福田　啓三</v>
          </cell>
          <cell r="G73" t="str">
            <v>株式会社ダイエー</v>
          </cell>
          <cell r="H73" t="str">
            <v>総務人事本部　営繕・環境ISO推進部部長　</v>
          </cell>
          <cell r="I73" t="str">
            <v>福田　啓三</v>
          </cell>
          <cell r="J73" t="str">
            <v>大阪ガス株式会社</v>
          </cell>
          <cell r="K73" t="str">
            <v>エネルギー事業部　エネルギー開発部</v>
          </cell>
          <cell r="M73" t="str">
            <v>河井　清貴</v>
          </cell>
          <cell r="N73" t="str">
            <v>541-0045</v>
          </cell>
          <cell r="O73" t="str">
            <v>大阪府大阪市中央区道修町３丁目５－１１</v>
          </cell>
          <cell r="P73" t="str">
            <v>ki-kawai@osakagas.co.jp</v>
          </cell>
          <cell r="Q73" t="str">
            <v>06-6205-4670</v>
          </cell>
          <cell r="R73" t="str">
            <v>06-6202-2190</v>
          </cell>
          <cell r="S73">
            <v>8281</v>
          </cell>
          <cell r="T73">
            <v>56786</v>
          </cell>
          <cell r="U73">
            <v>28844</v>
          </cell>
          <cell r="V73">
            <v>37125</v>
          </cell>
          <cell r="W73">
            <v>56786</v>
          </cell>
          <cell r="X73">
            <v>93911</v>
          </cell>
          <cell r="Y73">
            <v>12375</v>
          </cell>
          <cell r="Z73">
            <v>18928</v>
          </cell>
          <cell r="AA73">
            <v>31303</v>
          </cell>
          <cell r="AB73">
            <v>626</v>
          </cell>
          <cell r="AC73">
            <v>31929</v>
          </cell>
          <cell r="AD73">
            <v>31930</v>
          </cell>
          <cell r="AE73" t="str">
            <v>23.3</v>
          </cell>
          <cell r="AF73" t="str">
            <v>23.7</v>
          </cell>
          <cell r="AG73" t="str">
            <v>○</v>
          </cell>
          <cell r="AH73" t="str">
            <v>様式4-1、H、計算ミスを修正、減額</v>
          </cell>
        </row>
        <row r="74">
          <cell r="B74" t="str">
            <v>10A-5171</v>
          </cell>
          <cell r="E74" t="str">
            <v>泉館五番町ビル　省エネ改修事業</v>
          </cell>
          <cell r="F74" t="str">
            <v>五番町ビル株式会社  代表取締役  吉田　秀貴</v>
          </cell>
          <cell r="G74" t="str">
            <v>五番町ビル株式会社</v>
          </cell>
          <cell r="H74" t="str">
            <v>代表取締役</v>
          </cell>
          <cell r="I74" t="str">
            <v>吉田　秀貴</v>
          </cell>
          <cell r="J74" t="str">
            <v>ファムサービス株式会社</v>
          </cell>
          <cell r="L74" t="str">
            <v>次長</v>
          </cell>
          <cell r="M74" t="str">
            <v>菅野　政昭</v>
          </cell>
          <cell r="N74" t="str">
            <v>102-0076</v>
          </cell>
          <cell r="O74" t="str">
            <v>東京都千代田区五番町12-11</v>
          </cell>
          <cell r="P74" t="str">
            <v>sugano_masaaki@famservice.co.jp</v>
          </cell>
          <cell r="Q74" t="str">
            <v>03-3264-0381</v>
          </cell>
          <cell r="R74" t="str">
            <v>03-3264-2099</v>
          </cell>
          <cell r="S74">
            <v>3700</v>
          </cell>
          <cell r="T74">
            <v>13836</v>
          </cell>
          <cell r="U74">
            <v>8264</v>
          </cell>
          <cell r="V74">
            <v>11964</v>
          </cell>
          <cell r="W74">
            <v>13836</v>
          </cell>
          <cell r="X74">
            <v>25800</v>
          </cell>
          <cell r="Y74">
            <v>3988</v>
          </cell>
          <cell r="Z74">
            <v>4612</v>
          </cell>
          <cell r="AA74">
            <v>8600</v>
          </cell>
          <cell r="AB74">
            <v>0</v>
          </cell>
          <cell r="AC74">
            <v>8600</v>
          </cell>
          <cell r="AD74">
            <v>8600</v>
          </cell>
          <cell r="AE74" t="str">
            <v>23.2</v>
          </cell>
          <cell r="AF74" t="str">
            <v>23.5</v>
          </cell>
          <cell r="AG74" t="str">
            <v>○</v>
          </cell>
        </row>
        <row r="75">
          <cell r="B75" t="str">
            <v>10A-5173</v>
          </cell>
          <cell r="E75" t="str">
            <v>岡野様貸事務所省エネ改修空調工事</v>
          </cell>
          <cell r="F75" t="str">
            <v xml:space="preserve">岡野　秀信    </v>
          </cell>
          <cell r="G75" t="str">
            <v>岡野　秀信</v>
          </cell>
          <cell r="J75" t="str">
            <v>大和ハウス工業株式会社　金沢支店</v>
          </cell>
          <cell r="K75" t="str">
            <v>環境エネルギー営業所</v>
          </cell>
          <cell r="M75" t="str">
            <v>寺岡　美奈</v>
          </cell>
          <cell r="N75" t="str">
            <v>920-8203</v>
          </cell>
          <cell r="O75" t="str">
            <v>石川県金沢市鞍月5丁目57番地</v>
          </cell>
          <cell r="P75" t="str">
            <v>minateraoka@daiwahouse.jp</v>
          </cell>
          <cell r="Q75" t="str">
            <v>076-239-5053</v>
          </cell>
          <cell r="R75" t="str">
            <v>076-239-5024</v>
          </cell>
          <cell r="S75">
            <v>469</v>
          </cell>
          <cell r="T75">
            <v>4866</v>
          </cell>
          <cell r="U75">
            <v>965</v>
          </cell>
          <cell r="V75">
            <v>1434</v>
          </cell>
          <cell r="W75">
            <v>4866</v>
          </cell>
          <cell r="X75">
            <v>6300</v>
          </cell>
          <cell r="Y75">
            <v>478</v>
          </cell>
          <cell r="Z75">
            <v>1622</v>
          </cell>
          <cell r="AA75">
            <v>2100</v>
          </cell>
          <cell r="AB75">
            <v>0</v>
          </cell>
          <cell r="AC75">
            <v>2100</v>
          </cell>
          <cell r="AD75">
            <v>2100</v>
          </cell>
          <cell r="AE75" t="str">
            <v>23.3</v>
          </cell>
          <cell r="AF75" t="str">
            <v>23.5</v>
          </cell>
          <cell r="AG75" t="str">
            <v>○</v>
          </cell>
        </row>
        <row r="76">
          <cell r="B76" t="str">
            <v>10A-5175</v>
          </cell>
          <cell r="E76" t="str">
            <v>メープルヒル病院省エネルギー事業</v>
          </cell>
          <cell r="F76" t="str">
            <v>医療法人社団　知仁会    石井　知行</v>
          </cell>
          <cell r="G76" t="str">
            <v>医療法人社団　知仁会</v>
          </cell>
          <cell r="I76" t="str">
            <v>石井　知行</v>
          </cell>
          <cell r="J76" t="str">
            <v>高砂熱学工業株式会社広島支店</v>
          </cell>
          <cell r="K76" t="str">
            <v>ファシリティサービス部</v>
          </cell>
          <cell r="L76" t="str">
            <v>担当部長</v>
          </cell>
          <cell r="M76" t="str">
            <v>鹿子島修</v>
          </cell>
          <cell r="N76" t="str">
            <v>730-0017</v>
          </cell>
          <cell r="O76" t="str">
            <v>広島県広島市中区鉄砲町10-12広島鉄砲町ビル</v>
          </cell>
          <cell r="P76" t="str">
            <v>Osamu_Kagoshima@tte-net.co.jp</v>
          </cell>
          <cell r="Q76" t="str">
            <v>082-221-3433</v>
          </cell>
          <cell r="R76" t="str">
            <v>082-221-7779</v>
          </cell>
          <cell r="S76">
            <v>13235</v>
          </cell>
          <cell r="T76">
            <v>32974</v>
          </cell>
          <cell r="U76">
            <v>34358</v>
          </cell>
          <cell r="V76">
            <v>47593</v>
          </cell>
          <cell r="W76">
            <v>32974</v>
          </cell>
          <cell r="X76">
            <v>80567</v>
          </cell>
          <cell r="Y76">
            <v>15864</v>
          </cell>
          <cell r="Z76">
            <v>10991</v>
          </cell>
          <cell r="AA76">
            <v>26855</v>
          </cell>
          <cell r="AB76">
            <v>145</v>
          </cell>
          <cell r="AC76">
            <v>27000</v>
          </cell>
          <cell r="AD76">
            <v>27000</v>
          </cell>
          <cell r="AE76" t="str">
            <v>23.3</v>
          </cell>
          <cell r="AF76" t="str">
            <v>23.6</v>
          </cell>
          <cell r="AG76" t="str">
            <v>○</v>
          </cell>
          <cell r="AH76" t="str">
            <v>全体改修として審査</v>
          </cell>
        </row>
        <row r="77">
          <cell r="B77" t="str">
            <v>10A-5177</v>
          </cell>
          <cell r="C77">
            <v>1</v>
          </cell>
          <cell r="E77" t="str">
            <v>社団法人　和歌山県トラック協会改修工事</v>
          </cell>
          <cell r="F77" t="str">
            <v>社団法人　和歌山県トラック協会  会長  龍田　潤三</v>
          </cell>
          <cell r="G77" t="str">
            <v>社団法人　和歌山県トラック協会</v>
          </cell>
          <cell r="H77" t="str">
            <v>会長</v>
          </cell>
          <cell r="I77" t="str">
            <v>龍田　潤三</v>
          </cell>
          <cell r="J77" t="str">
            <v>ダイワトーヨー住器㈱</v>
          </cell>
          <cell r="K77" t="str">
            <v>営業</v>
          </cell>
          <cell r="L77" t="str">
            <v>専務取締役</v>
          </cell>
          <cell r="M77" t="str">
            <v>北浦　康臣</v>
          </cell>
          <cell r="N77" t="str">
            <v>649-6261</v>
          </cell>
          <cell r="O77" t="str">
            <v>和歌山県和歌山市小倉411-32</v>
          </cell>
          <cell r="P77" t="str">
            <v>daiwatfc@nifty.com</v>
          </cell>
          <cell r="Q77" t="str">
            <v>073-477-0450</v>
          </cell>
          <cell r="R77" t="str">
            <v>073-477-3945</v>
          </cell>
          <cell r="S77">
            <v>4790</v>
          </cell>
          <cell r="T77">
            <v>10119</v>
          </cell>
          <cell r="U77">
            <v>5356</v>
          </cell>
          <cell r="V77">
            <v>10146</v>
          </cell>
          <cell r="W77">
            <v>10119</v>
          </cell>
          <cell r="X77">
            <v>20265</v>
          </cell>
          <cell r="Y77">
            <v>3382</v>
          </cell>
          <cell r="Z77">
            <v>3373</v>
          </cell>
          <cell r="AA77">
            <v>6755</v>
          </cell>
          <cell r="AB77">
            <v>148</v>
          </cell>
          <cell r="AC77">
            <v>6903</v>
          </cell>
          <cell r="AD77">
            <v>6903</v>
          </cell>
          <cell r="AE77" t="str">
            <v>23.2</v>
          </cell>
          <cell r="AF77" t="str">
            <v>23.3</v>
          </cell>
          <cell r="AG77" t="str">
            <v>○</v>
          </cell>
          <cell r="AH77" t="str">
            <v>「注意物件」
図面類は第２回を流用</v>
          </cell>
        </row>
        <row r="78">
          <cell r="B78" t="str">
            <v>10A-5178</v>
          </cell>
          <cell r="E78" t="str">
            <v>ケアセンター水都ホーム　省エネ改修事業</v>
          </cell>
          <cell r="F78" t="str">
            <v>社会福祉法人　芙蓉福祉会    的場　定</v>
          </cell>
          <cell r="G78" t="str">
            <v>社会福祉法人　芙蓉福祉会</v>
          </cell>
          <cell r="I78" t="str">
            <v>的場　定</v>
          </cell>
          <cell r="J78" t="str">
            <v>株式会社　西電</v>
          </cell>
          <cell r="L78" t="str">
            <v>代表取締役</v>
          </cell>
          <cell r="M78" t="str">
            <v>西村　道彦</v>
          </cell>
          <cell r="N78" t="str">
            <v>563-0015</v>
          </cell>
          <cell r="O78" t="str">
            <v>大阪府池田市古江町１－２３５</v>
          </cell>
          <cell r="P78" t="str">
            <v>nishiden24@nifty.com</v>
          </cell>
          <cell r="Q78" t="str">
            <v>072-750-3388</v>
          </cell>
          <cell r="R78" t="str">
            <v>072-750-3398</v>
          </cell>
          <cell r="S78">
            <v>14600</v>
          </cell>
          <cell r="T78">
            <v>26279</v>
          </cell>
          <cell r="U78">
            <v>21188</v>
          </cell>
          <cell r="V78">
            <v>35788</v>
          </cell>
          <cell r="W78">
            <v>26279</v>
          </cell>
          <cell r="X78">
            <v>62067</v>
          </cell>
          <cell r="Y78">
            <v>11929</v>
          </cell>
          <cell r="Z78">
            <v>8759</v>
          </cell>
          <cell r="AA78">
            <v>20688</v>
          </cell>
          <cell r="AB78">
            <v>455</v>
          </cell>
          <cell r="AC78">
            <v>21143</v>
          </cell>
          <cell r="AD78">
            <v>21143</v>
          </cell>
          <cell r="AE78" t="str">
            <v>23.3</v>
          </cell>
          <cell r="AF78" t="str">
            <v>23.9</v>
          </cell>
          <cell r="AG78" t="str">
            <v>○</v>
          </cell>
        </row>
        <row r="79">
          <cell r="B79" t="str">
            <v>10A-5182</v>
          </cell>
          <cell r="E79" t="str">
            <v>那須建設株式会社本社断熱工事</v>
          </cell>
          <cell r="F79" t="str">
            <v>那須建設株式会社    那須　正</v>
          </cell>
          <cell r="G79" t="str">
            <v>那須建設株式会社</v>
          </cell>
          <cell r="I79" t="str">
            <v>那須　正</v>
          </cell>
          <cell r="J79" t="str">
            <v>那須建設株式会社</v>
          </cell>
          <cell r="K79" t="str">
            <v>建築課</v>
          </cell>
          <cell r="L79" t="str">
            <v>建築課長</v>
          </cell>
          <cell r="M79" t="str">
            <v>遠藤善広</v>
          </cell>
          <cell r="N79" t="str">
            <v>993-0002</v>
          </cell>
          <cell r="O79" t="str">
            <v>山形県長井市屋城町７番１号</v>
          </cell>
          <cell r="P79" t="str">
            <v>yoshihiro-e@nas-con.co.jp</v>
          </cell>
          <cell r="Q79" t="str">
            <v>0238-87-4156</v>
          </cell>
          <cell r="R79" t="str">
            <v>0238-84-6296</v>
          </cell>
          <cell r="S79">
            <v>21324</v>
          </cell>
          <cell r="T79">
            <v>10748</v>
          </cell>
          <cell r="U79">
            <v>7140</v>
          </cell>
          <cell r="V79">
            <v>28464</v>
          </cell>
          <cell r="W79">
            <v>10748</v>
          </cell>
          <cell r="X79">
            <v>39212</v>
          </cell>
          <cell r="Y79">
            <v>9488</v>
          </cell>
          <cell r="Z79">
            <v>3582</v>
          </cell>
          <cell r="AA79">
            <v>13070</v>
          </cell>
          <cell r="AB79">
            <v>287</v>
          </cell>
          <cell r="AC79">
            <v>13357</v>
          </cell>
          <cell r="AD79">
            <v>13358</v>
          </cell>
          <cell r="AE79" t="str">
            <v>23.3</v>
          </cell>
          <cell r="AF79" t="str">
            <v>23.12</v>
          </cell>
          <cell r="AG79" t="str">
            <v>◎</v>
          </cell>
          <cell r="AH79" t="str">
            <v>全体改修として審査
切り捨て処理、減額</v>
          </cell>
        </row>
        <row r="80">
          <cell r="B80" t="str">
            <v>10A-5183</v>
          </cell>
          <cell r="E80" t="str">
            <v>重症心身障害児施設　小松療育園　省エネ改修工事</v>
          </cell>
          <cell r="F80" t="str">
            <v>社会福祉法人　石川整肢学園  理事長  駒井　一晴</v>
          </cell>
          <cell r="G80" t="str">
            <v>社会福祉法人　石川整肢学園</v>
          </cell>
          <cell r="H80" t="str">
            <v>理事長</v>
          </cell>
          <cell r="I80" t="str">
            <v>駒井　一晴</v>
          </cell>
          <cell r="J80" t="str">
            <v>株式会社　シグマデザイン建築設計事務所</v>
          </cell>
          <cell r="L80" t="str">
            <v>代表取締役</v>
          </cell>
          <cell r="M80" t="str">
            <v>野手　有二</v>
          </cell>
          <cell r="N80" t="str">
            <v>921-8175</v>
          </cell>
          <cell r="O80" t="str">
            <v>石川県金沢市山科1-24-2</v>
          </cell>
          <cell r="P80" t="str">
            <v>note@sigma-d.co.jp</v>
          </cell>
          <cell r="Q80" t="str">
            <v>076-244-4233</v>
          </cell>
          <cell r="R80" t="str">
            <v>076-245-8528</v>
          </cell>
          <cell r="S80">
            <v>9262</v>
          </cell>
          <cell r="T80">
            <v>40700</v>
          </cell>
          <cell r="U80">
            <v>37600</v>
          </cell>
          <cell r="V80">
            <v>46862</v>
          </cell>
          <cell r="W80">
            <v>40700</v>
          </cell>
          <cell r="X80">
            <v>87562</v>
          </cell>
          <cell r="Y80">
            <v>15620</v>
          </cell>
          <cell r="Z80">
            <v>13566</v>
          </cell>
          <cell r="AA80">
            <v>29186</v>
          </cell>
          <cell r="AB80">
            <v>642</v>
          </cell>
          <cell r="AC80">
            <v>29828</v>
          </cell>
          <cell r="AD80">
            <v>29828</v>
          </cell>
          <cell r="AE80" t="str">
            <v>23.3</v>
          </cell>
          <cell r="AF80" t="str">
            <v>24.2</v>
          </cell>
          <cell r="AG80" t="str">
            <v>○</v>
          </cell>
        </row>
        <row r="81">
          <cell r="B81" t="str">
            <v>10A-5184</v>
          </cell>
          <cell r="E81" t="str">
            <v>ホテル松泉閣ろまん館省エネ改修工事</v>
          </cell>
          <cell r="F81" t="str">
            <v>株式会社松泉閣    千原　光明</v>
          </cell>
          <cell r="G81" t="str">
            <v>株式会社松泉閣</v>
          </cell>
          <cell r="I81" t="str">
            <v>千原　光明</v>
          </cell>
          <cell r="J81" t="str">
            <v>ニッポン工業株式会社</v>
          </cell>
          <cell r="K81" t="str">
            <v>設計監理課</v>
          </cell>
          <cell r="M81" t="str">
            <v>内布　浩子</v>
          </cell>
          <cell r="N81" t="str">
            <v>861-2236</v>
          </cell>
          <cell r="O81" t="str">
            <v>熊本県上益城郡益城町広崎1592-29</v>
          </cell>
          <cell r="P81" t="str">
            <v>uchinuno@nichicou.jp</v>
          </cell>
          <cell r="Q81" t="str">
            <v>096-286-8700</v>
          </cell>
          <cell r="R81" t="str">
            <v>096-286-8705</v>
          </cell>
          <cell r="S81">
            <v>2304</v>
          </cell>
          <cell r="T81">
            <v>9067</v>
          </cell>
          <cell r="U81">
            <v>4997</v>
          </cell>
          <cell r="V81">
            <v>7301</v>
          </cell>
          <cell r="W81">
            <v>9067</v>
          </cell>
          <cell r="X81">
            <v>16368</v>
          </cell>
          <cell r="Y81">
            <v>2433</v>
          </cell>
          <cell r="Z81">
            <v>3022</v>
          </cell>
          <cell r="AA81">
            <v>5455</v>
          </cell>
          <cell r="AB81">
            <v>120</v>
          </cell>
          <cell r="AC81">
            <v>5575</v>
          </cell>
          <cell r="AD81">
            <v>5575</v>
          </cell>
          <cell r="AE81" t="str">
            <v>23.2</v>
          </cell>
          <cell r="AF81" t="str">
            <v>23.3</v>
          </cell>
          <cell r="AG81" t="str">
            <v>○</v>
          </cell>
          <cell r="AH81" t="str">
            <v>「注意物件」
工期確認→OK</v>
          </cell>
        </row>
        <row r="82">
          <cell r="B82" t="str">
            <v>10A-5185</v>
          </cell>
          <cell r="E82" t="str">
            <v>シルバーケアヨシハラ　旧館　省エネ改修工事</v>
          </cell>
          <cell r="F82" t="str">
            <v>医療法人　吉原胃腸科外科  理事長  吉原　久司</v>
          </cell>
          <cell r="G82" t="str">
            <v>医療法人　吉原胃腸科外科</v>
          </cell>
          <cell r="H82" t="str">
            <v>理事長</v>
          </cell>
          <cell r="I82" t="str">
            <v>吉原　久司</v>
          </cell>
          <cell r="J82" t="str">
            <v>医療法人　吉原胃腸科外科</v>
          </cell>
          <cell r="K82" t="str">
            <v>事務</v>
          </cell>
          <cell r="M82" t="str">
            <v>三浦　祐嗣</v>
          </cell>
          <cell r="N82" t="str">
            <v>722-0062</v>
          </cell>
          <cell r="O82" t="str">
            <v>広島県尾道市　向東町　8681-1</v>
          </cell>
          <cell r="P82" t="str">
            <v>mime0724@yahoo.co.jp</v>
          </cell>
          <cell r="Q82" t="str">
            <v>0848-44-4800</v>
          </cell>
          <cell r="R82" t="str">
            <v>0848-44-8401</v>
          </cell>
          <cell r="S82">
            <v>3500</v>
          </cell>
          <cell r="T82">
            <v>9000</v>
          </cell>
          <cell r="U82">
            <v>9500</v>
          </cell>
          <cell r="V82">
            <v>13000</v>
          </cell>
          <cell r="W82">
            <v>9000</v>
          </cell>
          <cell r="X82">
            <v>22000</v>
          </cell>
          <cell r="Y82">
            <v>4333</v>
          </cell>
          <cell r="Z82">
            <v>3000</v>
          </cell>
          <cell r="AA82">
            <v>7333</v>
          </cell>
          <cell r="AB82">
            <v>161</v>
          </cell>
          <cell r="AC82">
            <v>7494</v>
          </cell>
          <cell r="AD82">
            <v>7494</v>
          </cell>
          <cell r="AE82" t="str">
            <v>23.3</v>
          </cell>
          <cell r="AF82" t="str">
            <v>23.6</v>
          </cell>
          <cell r="AG82" t="str">
            <v>○</v>
          </cell>
          <cell r="AH82" t="str">
            <v>様式3-2未記入の項ありだが、こちらで記入→OK</v>
          </cell>
        </row>
        <row r="83">
          <cell r="B83" t="str">
            <v>10A-5186</v>
          </cell>
          <cell r="E83" t="str">
            <v>ホテルユニバース空調設備改修工事</v>
          </cell>
          <cell r="F83" t="str">
            <v>タチバナ商事株式会社    阿部　真</v>
          </cell>
          <cell r="G83" t="str">
            <v>タチバナ商事株式会社</v>
          </cell>
          <cell r="I83" t="str">
            <v>阿部　真</v>
          </cell>
          <cell r="J83" t="str">
            <v>潮冷熱株式会社</v>
          </cell>
          <cell r="K83" t="str">
            <v>陸上本部</v>
          </cell>
          <cell r="L83" t="str">
            <v>係長</v>
          </cell>
          <cell r="M83" t="str">
            <v>山本　晃</v>
          </cell>
          <cell r="N83" t="str">
            <v>799-2206</v>
          </cell>
          <cell r="O83" t="str">
            <v>愛媛県今治市大西町脇甲883-1</v>
          </cell>
          <cell r="P83" t="str">
            <v>akira.yamamoto@ushioreinetsu.co.jp</v>
          </cell>
          <cell r="Q83" t="str">
            <v>0898-53-3400</v>
          </cell>
          <cell r="R83" t="str">
            <v>0898-53-5572</v>
          </cell>
          <cell r="S83">
            <v>4270</v>
          </cell>
          <cell r="T83">
            <v>25730</v>
          </cell>
          <cell r="U83">
            <v>9000</v>
          </cell>
          <cell r="V83">
            <v>13270</v>
          </cell>
          <cell r="W83">
            <v>25730</v>
          </cell>
          <cell r="X83">
            <v>39000</v>
          </cell>
          <cell r="Y83">
            <v>4423</v>
          </cell>
          <cell r="Z83">
            <v>8576</v>
          </cell>
          <cell r="AA83">
            <v>12999</v>
          </cell>
          <cell r="AB83">
            <v>285</v>
          </cell>
          <cell r="AC83">
            <v>13284</v>
          </cell>
          <cell r="AD83">
            <v>13284</v>
          </cell>
          <cell r="AE83" t="str">
            <v>23.2</v>
          </cell>
          <cell r="AF83" t="str">
            <v>23.5</v>
          </cell>
          <cell r="AG83" t="str">
            <v>◎</v>
          </cell>
        </row>
        <row r="84">
          <cell r="B84" t="str">
            <v>10A-5188</v>
          </cell>
          <cell r="C84">
            <v>2</v>
          </cell>
          <cell r="E84" t="str">
            <v>清水ビル断熱改修工事</v>
          </cell>
          <cell r="F84" t="str">
            <v xml:space="preserve">清水　武信    </v>
          </cell>
          <cell r="G84" t="str">
            <v>清水　武信</v>
          </cell>
          <cell r="J84" t="str">
            <v>有限会社スワン</v>
          </cell>
          <cell r="K84" t="str">
            <v>営業部</v>
          </cell>
          <cell r="M84" t="str">
            <v>松山　眞佐夫</v>
          </cell>
          <cell r="N84" t="str">
            <v>350-1334</v>
          </cell>
          <cell r="O84" t="str">
            <v>埼玉県狭山市狭山28番29</v>
          </cell>
          <cell r="P84" t="str">
            <v>swan@p1.s-cat.ne.jp</v>
          </cell>
          <cell r="Q84" t="str">
            <v>04-2900-1810</v>
          </cell>
          <cell r="R84" t="str">
            <v>04-2900-1805</v>
          </cell>
          <cell r="S84">
            <v>3630</v>
          </cell>
          <cell r="T84">
            <v>1940</v>
          </cell>
          <cell r="U84">
            <v>460</v>
          </cell>
          <cell r="V84">
            <v>4090</v>
          </cell>
          <cell r="W84">
            <v>1940</v>
          </cell>
          <cell r="X84">
            <v>6030</v>
          </cell>
          <cell r="Y84">
            <v>1363</v>
          </cell>
          <cell r="Z84">
            <v>646</v>
          </cell>
          <cell r="AA84">
            <v>2009</v>
          </cell>
          <cell r="AB84">
            <v>44</v>
          </cell>
          <cell r="AC84">
            <v>2053</v>
          </cell>
          <cell r="AD84">
            <v>2053</v>
          </cell>
          <cell r="AE84" t="str">
            <v>23.1</v>
          </cell>
          <cell r="AF84" t="str">
            <v>23.2</v>
          </cell>
          <cell r="AG84" t="str">
            <v>○</v>
          </cell>
          <cell r="AH84" t="str">
            <v>部数が1部
省エネ算定根拠が不明</v>
          </cell>
        </row>
        <row r="85">
          <cell r="B85" t="str">
            <v>10A-5189</v>
          </cell>
          <cell r="E85" t="str">
            <v>長崎国際ゴルフ倶楽部　省エネ改修工事</v>
          </cell>
          <cell r="F85" t="str">
            <v>一般社団法人　長崎国際    横田　貞三</v>
          </cell>
          <cell r="G85" t="str">
            <v>一般社団法人　長崎国際</v>
          </cell>
          <cell r="I85" t="str">
            <v>横田　貞三</v>
          </cell>
          <cell r="J85" t="str">
            <v>一般社団法人　長崎国際</v>
          </cell>
          <cell r="K85" t="str">
            <v>経理課</v>
          </cell>
          <cell r="L85" t="str">
            <v>経理課長</v>
          </cell>
          <cell r="M85" t="str">
            <v>吉田　正明</v>
          </cell>
          <cell r="N85" t="str">
            <v>854-0054</v>
          </cell>
          <cell r="O85" t="str">
            <v>長崎県諌早市小ヶ倉町51番地</v>
          </cell>
          <cell r="P85" t="str">
            <v>ankg@rose.ocn.ne.jp</v>
          </cell>
          <cell r="Q85" t="str">
            <v>0957-22-4086</v>
          </cell>
          <cell r="R85" t="str">
            <v>0957-24-1191</v>
          </cell>
          <cell r="S85">
            <v>6224</v>
          </cell>
          <cell r="T85">
            <v>13370</v>
          </cell>
          <cell r="U85">
            <v>6960</v>
          </cell>
          <cell r="V85">
            <v>13184</v>
          </cell>
          <cell r="W85">
            <v>13370</v>
          </cell>
          <cell r="X85">
            <v>26554</v>
          </cell>
          <cell r="Y85">
            <v>4394</v>
          </cell>
          <cell r="Z85">
            <v>4456</v>
          </cell>
          <cell r="AA85">
            <v>8850</v>
          </cell>
          <cell r="AB85">
            <v>194</v>
          </cell>
          <cell r="AC85">
            <v>9044</v>
          </cell>
          <cell r="AD85">
            <v>9044</v>
          </cell>
          <cell r="AE85" t="str">
            <v>23.3</v>
          </cell>
          <cell r="AF85" t="str">
            <v>23.6</v>
          </cell>
          <cell r="AG85" t="str">
            <v>○</v>
          </cell>
          <cell r="AH85" t="str">
            <v>フィルム改修率不明,省エネ計算見直し</v>
          </cell>
        </row>
        <row r="86">
          <cell r="B86" t="str">
            <v>10A-5190</v>
          </cell>
          <cell r="E86" t="str">
            <v>介護老人保健施設　真寿苑　省エネ改修工事</v>
          </cell>
          <cell r="F86" t="str">
            <v>社会福祉法人　真和会  理事長  大野　ユキマサ</v>
          </cell>
          <cell r="G86" t="str">
            <v>社会福祉法人　真和会</v>
          </cell>
          <cell r="H86" t="str">
            <v>理事長</v>
          </cell>
          <cell r="I86" t="str">
            <v>大野　ユキマサ</v>
          </cell>
          <cell r="J86" t="str">
            <v>長運株式会社</v>
          </cell>
          <cell r="K86" t="str">
            <v>工事事業部　電気部</v>
          </cell>
          <cell r="L86" t="str">
            <v>部長</v>
          </cell>
          <cell r="M86" t="str">
            <v>末廣　満男</v>
          </cell>
          <cell r="N86" t="str">
            <v>850-8668</v>
          </cell>
          <cell r="O86" t="str">
            <v>長崎県長崎市尾上町1番16号</v>
          </cell>
          <cell r="P86" t="str">
            <v>suehiro.m@chouun.jp</v>
          </cell>
          <cell r="Q86" t="str">
            <v>095-801-5160</v>
          </cell>
          <cell r="R86" t="str">
            <v>095-821-1277</v>
          </cell>
          <cell r="S86">
            <v>5655</v>
          </cell>
          <cell r="T86">
            <v>30788</v>
          </cell>
          <cell r="U86">
            <v>12707</v>
          </cell>
          <cell r="V86">
            <v>18362</v>
          </cell>
          <cell r="W86">
            <v>30788</v>
          </cell>
          <cell r="X86">
            <v>49150</v>
          </cell>
          <cell r="Y86">
            <v>6120</v>
          </cell>
          <cell r="Z86">
            <v>10262</v>
          </cell>
          <cell r="AA86">
            <v>16382</v>
          </cell>
          <cell r="AB86">
            <v>360</v>
          </cell>
          <cell r="AC86">
            <v>16742</v>
          </cell>
          <cell r="AD86">
            <v>16742</v>
          </cell>
          <cell r="AE86" t="str">
            <v>23.3</v>
          </cell>
          <cell r="AF86" t="str">
            <v>23.6</v>
          </cell>
          <cell r="AG86" t="str">
            <v>○</v>
          </cell>
        </row>
        <row r="87">
          <cell r="B87" t="str">
            <v>10A-5193</v>
          </cell>
          <cell r="E87" t="str">
            <v>フジビル９８ 省エネ改修事業</v>
          </cell>
          <cell r="F87" t="str">
            <v xml:space="preserve">武藤　利明    </v>
          </cell>
          <cell r="G87" t="str">
            <v>武藤　利明</v>
          </cell>
          <cell r="J87" t="str">
            <v>東京ガス株式会社</v>
          </cell>
          <cell r="K87" t="str">
            <v>地域営業第一グループ</v>
          </cell>
          <cell r="L87" t="str">
            <v>主任</v>
          </cell>
          <cell r="M87" t="str">
            <v>荘野　裕介</v>
          </cell>
          <cell r="N87" t="str">
            <v>231-0047</v>
          </cell>
          <cell r="O87" t="str">
            <v>神奈川県横浜市中区羽衣町1-2-1</v>
          </cell>
          <cell r="P87" t="str">
            <v>shono-y@tokyo-gas.co.jp</v>
          </cell>
          <cell r="Q87" t="str">
            <v>045-253-5859</v>
          </cell>
          <cell r="R87" t="str">
            <v>045-253-5433</v>
          </cell>
          <cell r="S87">
            <v>350</v>
          </cell>
          <cell r="T87">
            <v>14600</v>
          </cell>
          <cell r="U87">
            <v>1700</v>
          </cell>
          <cell r="V87">
            <v>2050</v>
          </cell>
          <cell r="W87">
            <v>14600</v>
          </cell>
          <cell r="X87">
            <v>16650</v>
          </cell>
          <cell r="Y87">
            <v>683</v>
          </cell>
          <cell r="Z87">
            <v>4866</v>
          </cell>
          <cell r="AA87">
            <v>5549</v>
          </cell>
          <cell r="AB87">
            <v>0</v>
          </cell>
          <cell r="AC87">
            <v>5549</v>
          </cell>
          <cell r="AD87">
            <v>5549</v>
          </cell>
          <cell r="AE87" t="str">
            <v>23.3</v>
          </cell>
          <cell r="AF87" t="str">
            <v>24.1</v>
          </cell>
          <cell r="AG87" t="str">
            <v>○</v>
          </cell>
        </row>
        <row r="88">
          <cell r="B88" t="str">
            <v>10A-5194</v>
          </cell>
          <cell r="E88" t="str">
            <v>クリアビューゴルフクラブ＆ホテル　熱源設備省エネルギー改修工事</v>
          </cell>
          <cell r="F88" t="str">
            <v>PGMプロパティーズ株式会社    草深　多計志</v>
          </cell>
          <cell r="G88" t="str">
            <v>PGMプロパティーズ株式会社</v>
          </cell>
          <cell r="I88" t="str">
            <v>草深　多計志</v>
          </cell>
          <cell r="J88" t="str">
            <v>パシフィックゴルフマネージメント株式会社</v>
          </cell>
          <cell r="K88" t="str">
            <v>購買部</v>
          </cell>
          <cell r="L88" t="str">
            <v>アシスタントマネージャー</v>
          </cell>
          <cell r="M88" t="str">
            <v>荒山　美佐</v>
          </cell>
          <cell r="N88" t="str">
            <v>108-0074</v>
          </cell>
          <cell r="O88" t="str">
            <v>東京都港区高輪一丁目3番13号</v>
          </cell>
          <cell r="P88" t="str">
            <v>marayama@pacificgolf.co.jp</v>
          </cell>
          <cell r="Q88" t="str">
            <v>03-6408-8760</v>
          </cell>
          <cell r="R88" t="str">
            <v>03-6408-8826</v>
          </cell>
          <cell r="S88">
            <v>4794</v>
          </cell>
          <cell r="T88">
            <v>37139</v>
          </cell>
          <cell r="U88">
            <v>38261</v>
          </cell>
          <cell r="V88">
            <v>43055</v>
          </cell>
          <cell r="W88">
            <v>37139</v>
          </cell>
          <cell r="X88">
            <v>80194</v>
          </cell>
          <cell r="Y88">
            <v>14351</v>
          </cell>
          <cell r="Z88">
            <v>12379</v>
          </cell>
          <cell r="AA88">
            <v>26730</v>
          </cell>
          <cell r="AB88">
            <v>588</v>
          </cell>
          <cell r="AC88">
            <v>27318</v>
          </cell>
          <cell r="AD88">
            <v>27318</v>
          </cell>
          <cell r="AE88" t="str">
            <v>23.3</v>
          </cell>
          <cell r="AF88" t="str">
            <v>23.8</v>
          </cell>
          <cell r="AG88" t="str">
            <v>○</v>
          </cell>
          <cell r="AH88" t="str">
            <v>設備改修その他（誘導灯）</v>
          </cell>
        </row>
        <row r="89">
          <cell r="B89" t="str">
            <v>10A-5196</v>
          </cell>
          <cell r="C89">
            <v>2</v>
          </cell>
          <cell r="E89" t="str">
            <v>ひふみ旅館空調設備更新工事</v>
          </cell>
          <cell r="F89" t="str">
            <v>ひふみ有限会社    籠　幸枝</v>
          </cell>
          <cell r="G89" t="str">
            <v>ひふみ有限会社</v>
          </cell>
          <cell r="I89" t="str">
            <v>籠　幸枝</v>
          </cell>
          <cell r="J89" t="str">
            <v>ひふみ有限会社</v>
          </cell>
          <cell r="L89" t="str">
            <v>専務取締役</v>
          </cell>
          <cell r="M89" t="str">
            <v>原田信彦</v>
          </cell>
          <cell r="N89" t="str">
            <v>600-8216</v>
          </cell>
          <cell r="O89" t="str">
            <v>京都府京都市下京区不明門通七条下ル東塩小路町711</v>
          </cell>
          <cell r="P89" t="str">
            <v>info@kyoto-hifumi.co.jp</v>
          </cell>
          <cell r="Q89" t="str">
            <v>075-371-1238</v>
          </cell>
          <cell r="R89" t="str">
            <v>075-343-0717</v>
          </cell>
          <cell r="S89">
            <v>695</v>
          </cell>
          <cell r="T89">
            <v>4499</v>
          </cell>
          <cell r="U89">
            <v>9311</v>
          </cell>
          <cell r="V89">
            <v>10006</v>
          </cell>
          <cell r="W89">
            <v>4499</v>
          </cell>
          <cell r="X89">
            <v>14505</v>
          </cell>
          <cell r="Y89">
            <v>3335</v>
          </cell>
          <cell r="Z89">
            <v>1499</v>
          </cell>
          <cell r="AA89">
            <v>4834</v>
          </cell>
          <cell r="AB89">
            <v>0</v>
          </cell>
          <cell r="AC89">
            <v>4834</v>
          </cell>
          <cell r="AD89">
            <v>4834</v>
          </cell>
          <cell r="AE89" t="str">
            <v>23.2</v>
          </cell>
          <cell r="AF89" t="str">
            <v>23.4</v>
          </cell>
          <cell r="AG89" t="str">
            <v>○</v>
          </cell>
        </row>
        <row r="90">
          <cell r="B90" t="str">
            <v>10A-5197</v>
          </cell>
          <cell r="E90" t="str">
            <v>医療法人琴仁会光生病院高効率空調・給湯・照明導入による省エネルギー改修事業</v>
          </cell>
          <cell r="F90" t="str">
            <v>医療法人琴仁会    石本　喜作</v>
          </cell>
          <cell r="G90" t="str">
            <v>医療法人琴仁会</v>
          </cell>
          <cell r="I90" t="str">
            <v>石本　喜作</v>
          </cell>
          <cell r="J90" t="str">
            <v>小川電機㈱</v>
          </cell>
          <cell r="K90" t="str">
            <v>ＲＳ課</v>
          </cell>
          <cell r="L90" t="str">
            <v>課長</v>
          </cell>
          <cell r="M90" t="str">
            <v>寺内栄次</v>
          </cell>
          <cell r="N90" t="str">
            <v>545-0021</v>
          </cell>
          <cell r="O90" t="str">
            <v>大阪府大阪市阿倍野区阪南町２－２－４</v>
          </cell>
          <cell r="P90" t="str">
            <v>terauchi-e@ogawa.jp</v>
          </cell>
          <cell r="Q90" t="str">
            <v>06-6621-0031</v>
          </cell>
          <cell r="R90" t="str">
            <v>06-6621-0032</v>
          </cell>
          <cell r="S90">
            <v>4087</v>
          </cell>
          <cell r="T90">
            <v>48383</v>
          </cell>
          <cell r="U90">
            <v>39982</v>
          </cell>
          <cell r="V90">
            <v>44069</v>
          </cell>
          <cell r="W90">
            <v>48383</v>
          </cell>
          <cell r="X90">
            <v>92452</v>
          </cell>
          <cell r="Y90">
            <v>14689</v>
          </cell>
          <cell r="Z90">
            <v>16127</v>
          </cell>
          <cell r="AA90">
            <v>30816</v>
          </cell>
          <cell r="AB90">
            <v>0</v>
          </cell>
          <cell r="AC90">
            <v>30816</v>
          </cell>
          <cell r="AD90">
            <v>30816</v>
          </cell>
          <cell r="AE90" t="str">
            <v>23.3</v>
          </cell>
          <cell r="AF90" t="str">
            <v>23.12</v>
          </cell>
          <cell r="AG90" t="str">
            <v>○</v>
          </cell>
        </row>
        <row r="91">
          <cell r="B91" t="str">
            <v>10A-5199</v>
          </cell>
          <cell r="C91">
            <v>1</v>
          </cell>
          <cell r="E91" t="str">
            <v>近江屋株式会社本社ビル改修工事</v>
          </cell>
          <cell r="F91" t="str">
            <v>近江屋株式会社    房本　伸也</v>
          </cell>
          <cell r="G91" t="str">
            <v>近江屋株式会社</v>
          </cell>
          <cell r="I91" t="str">
            <v>房本　伸也</v>
          </cell>
          <cell r="J91" t="str">
            <v>ダイキンエアテクノ株式会社関西支店</v>
          </cell>
          <cell r="K91" t="str">
            <v>エンジニアリング部</v>
          </cell>
          <cell r="L91" t="str">
            <v>課長</v>
          </cell>
          <cell r="M91" t="str">
            <v>坂下　政昭</v>
          </cell>
          <cell r="N91" t="str">
            <v>564-0063</v>
          </cell>
          <cell r="O91" t="str">
            <v>大阪府吹田市江坂町1-17-26エスプリ江坂3F</v>
          </cell>
          <cell r="P91" t="str">
            <v>masaaki.sakashita@grp.daikin.co.jp</v>
          </cell>
          <cell r="Q91" t="str">
            <v>06-6190-6103</v>
          </cell>
          <cell r="R91" t="str">
            <v>06-6380-7531</v>
          </cell>
          <cell r="S91">
            <v>4400</v>
          </cell>
          <cell r="T91">
            <v>16000</v>
          </cell>
          <cell r="U91">
            <v>14300</v>
          </cell>
          <cell r="V91">
            <v>18700</v>
          </cell>
          <cell r="W91">
            <v>16000</v>
          </cell>
          <cell r="X91">
            <v>34700</v>
          </cell>
          <cell r="Y91">
            <v>6233</v>
          </cell>
          <cell r="Z91">
            <v>5333</v>
          </cell>
          <cell r="AA91">
            <v>11566</v>
          </cell>
          <cell r="AB91">
            <v>0</v>
          </cell>
          <cell r="AC91">
            <v>11566</v>
          </cell>
          <cell r="AD91">
            <v>11566</v>
          </cell>
          <cell r="AE91" t="str">
            <v>23.3</v>
          </cell>
          <cell r="AF91" t="str">
            <v>23.5</v>
          </cell>
          <cell r="AG91" t="str">
            <v>○</v>
          </cell>
        </row>
        <row r="92">
          <cell r="B92" t="str">
            <v>10A-5201</v>
          </cell>
          <cell r="E92" t="str">
            <v>ケアポート栗東省エネ改修事業</v>
          </cell>
          <cell r="F92" t="str">
            <v>社会福祉法人恩賜財団済生会 支部滋賀県生会   業務担当理事  仲岸　明三郎</v>
          </cell>
          <cell r="G92" t="str">
            <v xml:space="preserve">社会福祉法人恩賜財団済生会 支部滋賀県生会 </v>
          </cell>
          <cell r="H92" t="str">
            <v>業務担当理事</v>
          </cell>
          <cell r="I92" t="str">
            <v>仲岸　明三郎</v>
          </cell>
          <cell r="J92" t="str">
            <v>社会福祉法人恩賜財団済生会</v>
          </cell>
          <cell r="K92" t="str">
            <v>介護老人保健施設ケアポート栗東</v>
          </cell>
          <cell r="L92" t="str">
            <v>事務係長</v>
          </cell>
          <cell r="M92" t="str">
            <v>今井　啓介</v>
          </cell>
          <cell r="N92" t="str">
            <v>520-3046</v>
          </cell>
          <cell r="O92" t="str">
            <v>滋賀県栗東市大橋二丁目8番2号</v>
          </cell>
          <cell r="P92" t="str">
            <v>careport@saiseikai-shiga.jp</v>
          </cell>
          <cell r="Q92" t="str">
            <v>077-551-2600</v>
          </cell>
          <cell r="R92" t="str">
            <v>077-551-2609</v>
          </cell>
          <cell r="S92">
            <v>8571</v>
          </cell>
          <cell r="T92">
            <v>44293</v>
          </cell>
          <cell r="U92">
            <v>27707</v>
          </cell>
          <cell r="V92">
            <v>36278</v>
          </cell>
          <cell r="W92">
            <v>44293</v>
          </cell>
          <cell r="X92">
            <v>80571</v>
          </cell>
          <cell r="Y92">
            <v>12092</v>
          </cell>
          <cell r="Z92">
            <v>14764</v>
          </cell>
          <cell r="AA92">
            <v>26856</v>
          </cell>
          <cell r="AB92">
            <v>0</v>
          </cell>
          <cell r="AC92">
            <v>26856</v>
          </cell>
          <cell r="AD92">
            <v>26856</v>
          </cell>
          <cell r="AE92" t="str">
            <v>23.3</v>
          </cell>
          <cell r="AF92" t="str">
            <v>24.1</v>
          </cell>
          <cell r="AG92" t="str">
            <v>◎</v>
          </cell>
          <cell r="AH92" t="str">
            <v>着工要確認→OK</v>
          </cell>
        </row>
        <row r="93">
          <cell r="B93" t="str">
            <v>10A-5203</v>
          </cell>
          <cell r="C93">
            <v>1</v>
          </cell>
          <cell r="E93" t="str">
            <v>日活撮影所　俳優センター　省エネルギー工事</v>
          </cell>
          <cell r="F93" t="str">
            <v>日活株式会社    佐藤　直樹</v>
          </cell>
          <cell r="G93" t="str">
            <v>日活株式会社</v>
          </cell>
          <cell r="I93" t="str">
            <v>佐藤　直樹</v>
          </cell>
          <cell r="J93" t="str">
            <v>日活株式会社</v>
          </cell>
          <cell r="K93" t="str">
            <v>撮影所事業部門</v>
          </cell>
          <cell r="M93" t="str">
            <v>佐藤龍朗</v>
          </cell>
          <cell r="N93" t="str">
            <v>182-0023</v>
          </cell>
          <cell r="O93" t="str">
            <v>東京都調布市染地2-8-12</v>
          </cell>
          <cell r="P93" t="str">
            <v>tatsuro357@nikkatsu.co.jp</v>
          </cell>
          <cell r="Q93" t="str">
            <v>042-483-1514</v>
          </cell>
          <cell r="R93" t="str">
            <v>042-483-1519</v>
          </cell>
          <cell r="S93">
            <v>851</v>
          </cell>
          <cell r="T93">
            <v>2692</v>
          </cell>
          <cell r="U93">
            <v>8130</v>
          </cell>
          <cell r="V93">
            <v>8981</v>
          </cell>
          <cell r="W93">
            <v>2692</v>
          </cell>
          <cell r="X93">
            <v>11673</v>
          </cell>
          <cell r="Y93">
            <v>2993</v>
          </cell>
          <cell r="Z93">
            <v>897</v>
          </cell>
          <cell r="AA93">
            <v>3890</v>
          </cell>
          <cell r="AB93">
            <v>85</v>
          </cell>
          <cell r="AC93">
            <v>3975</v>
          </cell>
          <cell r="AD93">
            <v>3975</v>
          </cell>
          <cell r="AE93" t="str">
            <v>23.3</v>
          </cell>
          <cell r="AF93" t="str">
            <v>23.7</v>
          </cell>
          <cell r="AG93" t="str">
            <v>◎</v>
          </cell>
        </row>
        <row r="94">
          <cell r="B94" t="str">
            <v>10A-5204</v>
          </cell>
          <cell r="E94" t="str">
            <v>社会福祉法人　のぞみの里志摩学園設備建物改修工事</v>
          </cell>
          <cell r="F94" t="str">
            <v>社会福祉法人　のぞみの里    西山　陽雄</v>
          </cell>
          <cell r="G94" t="str">
            <v>社会福祉法人　のぞみの里</v>
          </cell>
          <cell r="I94" t="str">
            <v>西山　陽雄</v>
          </cell>
          <cell r="J94" t="str">
            <v>西部電気工業㈱</v>
          </cell>
          <cell r="K94" t="str">
            <v>環境事業部</v>
          </cell>
          <cell r="L94" t="str">
            <v>担当課長</v>
          </cell>
          <cell r="M94" t="str">
            <v>山本　幸一</v>
          </cell>
          <cell r="N94" t="str">
            <v>812-8565</v>
          </cell>
          <cell r="O94" t="str">
            <v>福岡県福岡市博多区博多駅東３丁目7-1</v>
          </cell>
          <cell r="P94" t="str">
            <v>k-yamamoto@seibu-denki.co.jp</v>
          </cell>
          <cell r="Q94" t="str">
            <v>092-418-3175</v>
          </cell>
          <cell r="R94" t="str">
            <v>092-418-3195</v>
          </cell>
          <cell r="S94">
            <v>12070</v>
          </cell>
          <cell r="T94">
            <v>26558</v>
          </cell>
          <cell r="U94">
            <v>14830</v>
          </cell>
          <cell r="V94">
            <v>26900</v>
          </cell>
          <cell r="W94">
            <v>26558</v>
          </cell>
          <cell r="X94">
            <v>53458</v>
          </cell>
          <cell r="Y94">
            <v>8966</v>
          </cell>
          <cell r="Z94">
            <v>8852</v>
          </cell>
          <cell r="AA94">
            <v>17818</v>
          </cell>
          <cell r="AB94">
            <v>0</v>
          </cell>
          <cell r="AC94">
            <v>17818</v>
          </cell>
          <cell r="AD94">
            <v>17926</v>
          </cell>
          <cell r="AE94" t="str">
            <v>23.3</v>
          </cell>
          <cell r="AF94" t="str">
            <v>23.6</v>
          </cell>
          <cell r="AG94" t="str">
            <v>○</v>
          </cell>
          <cell r="AH94" t="str">
            <v>開口部改修率不明→判明→OK
壁掛けエアコン除外、減額</v>
          </cell>
        </row>
        <row r="95">
          <cell r="B95" t="str">
            <v>10A-5205</v>
          </cell>
          <cell r="E95" t="str">
            <v>事務所省エネ改修事業</v>
          </cell>
          <cell r="F95" t="str">
            <v>株式会社すがとし建設    菅原　利夫</v>
          </cell>
          <cell r="G95" t="str">
            <v>株式会社すがとし建設</v>
          </cell>
          <cell r="I95" t="str">
            <v>菅原　利夫</v>
          </cell>
          <cell r="J95" t="str">
            <v>（株）すがとし建設</v>
          </cell>
          <cell r="K95" t="str">
            <v>建築</v>
          </cell>
          <cell r="L95" t="str">
            <v>専務取締役</v>
          </cell>
          <cell r="M95" t="str">
            <v>菅原　明利</v>
          </cell>
          <cell r="N95" t="str">
            <v>988-0025</v>
          </cell>
          <cell r="O95" t="str">
            <v>宮城県気仙沼市内の脇1-14</v>
          </cell>
          <cell r="P95" t="str">
            <v>sugatosi@cocoa.ocn.ne.jp</v>
          </cell>
          <cell r="Q95" t="str">
            <v>0226-22-6160</v>
          </cell>
          <cell r="R95" t="str">
            <v>0226-24-3090</v>
          </cell>
          <cell r="S95">
            <v>9290</v>
          </cell>
          <cell r="T95">
            <v>3174</v>
          </cell>
          <cell r="U95">
            <v>1233</v>
          </cell>
          <cell r="V95">
            <v>10523</v>
          </cell>
          <cell r="W95">
            <v>3174</v>
          </cell>
          <cell r="X95">
            <v>13697</v>
          </cell>
          <cell r="Y95">
            <v>3507</v>
          </cell>
          <cell r="Z95">
            <v>1058</v>
          </cell>
          <cell r="AA95">
            <v>4565</v>
          </cell>
          <cell r="AB95">
            <v>100</v>
          </cell>
          <cell r="AC95">
            <v>4665</v>
          </cell>
          <cell r="AD95">
            <v>4665</v>
          </cell>
          <cell r="AE95" t="str">
            <v>23.2</v>
          </cell>
          <cell r="AF95" t="str">
            <v>23.5</v>
          </cell>
          <cell r="AG95" t="str">
            <v>◎</v>
          </cell>
          <cell r="AH95" t="str">
            <v>熱源改修割合根拠が不明</v>
          </cell>
        </row>
        <row r="96">
          <cell r="B96" t="str">
            <v>10A-5207</v>
          </cell>
          <cell r="E96" t="str">
            <v>障害者支援施設　聖マーガレットホームにおける省エネルギー改修工事</v>
          </cell>
          <cell r="F96" t="str">
            <v>社会福祉法人　九十九里ホーム  理事長  井上　峰夫</v>
          </cell>
          <cell r="G96" t="str">
            <v>社会福祉法人　九十九里ホーム</v>
          </cell>
          <cell r="H96" t="str">
            <v>理事長</v>
          </cell>
          <cell r="I96" t="str">
            <v>井上　峰夫</v>
          </cell>
          <cell r="J96" t="str">
            <v>阿部建設株式会社</v>
          </cell>
          <cell r="K96" t="str">
            <v>建築部</v>
          </cell>
          <cell r="L96" t="str">
            <v>部長</v>
          </cell>
          <cell r="M96" t="str">
            <v>林平馬</v>
          </cell>
          <cell r="N96" t="str">
            <v>289-2504</v>
          </cell>
          <cell r="O96" t="str">
            <v>千葉県旭市二の528</v>
          </cell>
          <cell r="P96" t="str">
            <v>kenchiku@abeken.co.jp</v>
          </cell>
          <cell r="Q96" t="str">
            <v>0479-62-5613</v>
          </cell>
          <cell r="R96" t="str">
            <v>0479-63-7172</v>
          </cell>
          <cell r="S96">
            <v>9600</v>
          </cell>
          <cell r="T96">
            <v>20500</v>
          </cell>
          <cell r="U96">
            <v>7000</v>
          </cell>
          <cell r="V96">
            <v>16600</v>
          </cell>
          <cell r="W96">
            <v>20500</v>
          </cell>
          <cell r="X96">
            <v>37100</v>
          </cell>
          <cell r="Y96">
            <v>5533</v>
          </cell>
          <cell r="Z96">
            <v>6833</v>
          </cell>
          <cell r="AA96">
            <v>12366</v>
          </cell>
          <cell r="AB96">
            <v>0</v>
          </cell>
          <cell r="AC96">
            <v>12366</v>
          </cell>
          <cell r="AD96">
            <v>12366</v>
          </cell>
          <cell r="AE96" t="str">
            <v>23.3</v>
          </cell>
          <cell r="AF96" t="str">
            <v>23.6</v>
          </cell>
          <cell r="AG96" t="str">
            <v>○</v>
          </cell>
        </row>
        <row r="97">
          <cell r="B97" t="str">
            <v>10A-5209</v>
          </cell>
          <cell r="C97">
            <v>5</v>
          </cell>
          <cell r="E97" t="str">
            <v>ミスターマックス綾羅木店　</v>
          </cell>
          <cell r="F97" t="str">
            <v>株式会社　ミスターマックス  代表取締役社長  平野　能章</v>
          </cell>
          <cell r="G97" t="str">
            <v>株式会社　ミスターマックス</v>
          </cell>
          <cell r="H97" t="str">
            <v>代表取締役社長</v>
          </cell>
          <cell r="I97" t="str">
            <v>平野　能章</v>
          </cell>
          <cell r="J97" t="str">
            <v>株式会社　ミスターマックス</v>
          </cell>
          <cell r="K97" t="str">
            <v>開発本部　建設部</v>
          </cell>
          <cell r="L97" t="str">
            <v>副部長</v>
          </cell>
          <cell r="M97" t="str">
            <v>岩松　保</v>
          </cell>
          <cell r="N97" t="str">
            <v>812-0064</v>
          </cell>
          <cell r="O97" t="str">
            <v>福岡県福岡市東区松田１-５-７</v>
          </cell>
          <cell r="P97" t="str">
            <v>tiwamatu@mrmax.co.jp</v>
          </cell>
          <cell r="Q97" t="str">
            <v>092-623-1123</v>
          </cell>
          <cell r="R97" t="str">
            <v>092-623-1162</v>
          </cell>
          <cell r="S97">
            <v>8477</v>
          </cell>
          <cell r="T97">
            <v>41759</v>
          </cell>
          <cell r="U97">
            <v>36542</v>
          </cell>
          <cell r="V97">
            <v>45019</v>
          </cell>
          <cell r="W97">
            <v>41759</v>
          </cell>
          <cell r="X97">
            <v>86778</v>
          </cell>
          <cell r="Y97">
            <v>15006</v>
          </cell>
          <cell r="Z97">
            <v>13919</v>
          </cell>
          <cell r="AA97">
            <v>28925</v>
          </cell>
          <cell r="AB97">
            <v>636</v>
          </cell>
          <cell r="AC97">
            <v>29561</v>
          </cell>
          <cell r="AD97">
            <v>29562</v>
          </cell>
          <cell r="AE97" t="str">
            <v>23.3</v>
          </cell>
          <cell r="AF97" t="str">
            <v>23.12</v>
          </cell>
          <cell r="AG97" t="str">
            <v>○</v>
          </cell>
          <cell r="AH97" t="str">
            <v>様式4-2、小計C計算ミス修正、減額</v>
          </cell>
        </row>
        <row r="98">
          <cell r="B98" t="str">
            <v>10A-5210</v>
          </cell>
          <cell r="E98" t="str">
            <v>ミスターマックス大牟田店</v>
          </cell>
          <cell r="F98" t="str">
            <v>株式会社　ミスターマックス  代表取締役社長  平野　能章</v>
          </cell>
          <cell r="G98" t="str">
            <v>株式会社　ミスターマックス</v>
          </cell>
          <cell r="H98" t="str">
            <v>代表取締役社長</v>
          </cell>
          <cell r="I98" t="str">
            <v>平野　能章</v>
          </cell>
          <cell r="J98" t="str">
            <v>株式会社　ミスターマックス</v>
          </cell>
          <cell r="K98" t="str">
            <v>開発本部　建設部</v>
          </cell>
          <cell r="L98" t="str">
            <v>副部長</v>
          </cell>
          <cell r="M98" t="str">
            <v>岩松　保</v>
          </cell>
          <cell r="N98" t="str">
            <v>812-0064</v>
          </cell>
          <cell r="O98" t="str">
            <v>福岡県福岡市東区松田１-５-７</v>
          </cell>
          <cell r="P98" t="str">
            <v>tiwamatu@mrmax.co.jp</v>
          </cell>
          <cell r="Q98" t="str">
            <v>092-623-1123</v>
          </cell>
          <cell r="R98" t="str">
            <v>092-623-1162</v>
          </cell>
          <cell r="S98">
            <v>12699</v>
          </cell>
          <cell r="T98">
            <v>46002</v>
          </cell>
          <cell r="U98">
            <v>40799</v>
          </cell>
          <cell r="V98">
            <v>53498</v>
          </cell>
          <cell r="W98">
            <v>46002</v>
          </cell>
          <cell r="X98">
            <v>99500</v>
          </cell>
          <cell r="Y98">
            <v>17832</v>
          </cell>
          <cell r="Z98">
            <v>15334</v>
          </cell>
          <cell r="AA98">
            <v>33166</v>
          </cell>
          <cell r="AB98">
            <v>729</v>
          </cell>
          <cell r="AC98">
            <v>33895</v>
          </cell>
          <cell r="AD98">
            <v>33896</v>
          </cell>
          <cell r="AE98" t="str">
            <v>23.3</v>
          </cell>
          <cell r="AF98" t="str">
            <v>23.12</v>
          </cell>
          <cell r="AG98" t="str">
            <v>○</v>
          </cell>
          <cell r="AH98" t="str">
            <v>様式4-2、小計B計算ミス修正、減額</v>
          </cell>
        </row>
        <row r="99">
          <cell r="B99" t="str">
            <v>10A-5211</v>
          </cell>
          <cell r="E99" t="str">
            <v>整形外科藤井病院空調設備改修工事</v>
          </cell>
          <cell r="F99" t="str">
            <v>医療法人和紘会　整形外科藤井病院    藤井　紘三</v>
          </cell>
          <cell r="G99" t="str">
            <v>医療法人和紘会　整形外科藤井病院</v>
          </cell>
          <cell r="I99" t="str">
            <v>藤井　紘三</v>
          </cell>
          <cell r="J99" t="str">
            <v>潮冷熱株式会社</v>
          </cell>
          <cell r="K99" t="str">
            <v>陸上本部</v>
          </cell>
          <cell r="L99" t="str">
            <v>課長</v>
          </cell>
          <cell r="M99" t="str">
            <v>白石　義和</v>
          </cell>
          <cell r="N99" t="str">
            <v>799-2206</v>
          </cell>
          <cell r="O99" t="str">
            <v>愛媛県今治市大西町脇甲８８３－１</v>
          </cell>
          <cell r="P99" t="str">
            <v>yoshikazu.shiraishi@ushioreinetsu.co.jp</v>
          </cell>
          <cell r="Q99" t="str">
            <v>0898-53-3400</v>
          </cell>
          <cell r="R99" t="str">
            <v>0898-53-5572</v>
          </cell>
          <cell r="S99">
            <v>2400</v>
          </cell>
          <cell r="T99">
            <v>17452</v>
          </cell>
          <cell r="U99">
            <v>8748</v>
          </cell>
          <cell r="V99">
            <v>11148</v>
          </cell>
          <cell r="W99">
            <v>17452</v>
          </cell>
          <cell r="X99">
            <v>28600</v>
          </cell>
          <cell r="Y99">
            <v>3716</v>
          </cell>
          <cell r="Z99">
            <v>5817</v>
          </cell>
          <cell r="AA99">
            <v>9533</v>
          </cell>
          <cell r="AB99">
            <v>209</v>
          </cell>
          <cell r="AC99">
            <v>9742</v>
          </cell>
          <cell r="AD99">
            <v>9742</v>
          </cell>
          <cell r="AE99" t="str">
            <v>23.2</v>
          </cell>
          <cell r="AF99" t="str">
            <v>23.5</v>
          </cell>
          <cell r="AG99" t="str">
            <v>○</v>
          </cell>
        </row>
        <row r="100">
          <cell r="B100" t="str">
            <v>10A-5212</v>
          </cell>
          <cell r="E100" t="str">
            <v>横浜医療秘書歯科助手専門学校改修工事</v>
          </cell>
          <cell r="F100" t="str">
            <v>学校法人三幸学園    鳥居　秀光</v>
          </cell>
          <cell r="G100" t="str">
            <v>学校法人三幸学園</v>
          </cell>
          <cell r="I100" t="str">
            <v>鳥居　秀光</v>
          </cell>
          <cell r="J100" t="str">
            <v>加賀ソルネット株式会社</v>
          </cell>
          <cell r="K100" t="str">
            <v>営業推進部</v>
          </cell>
          <cell r="M100" t="str">
            <v>川原　大祐</v>
          </cell>
          <cell r="N100" t="str">
            <v>101-0021</v>
          </cell>
          <cell r="O100" t="str">
            <v>東京都千代田区外神田３－１２－８</v>
          </cell>
          <cell r="P100" t="str">
            <v>d_kawahara@solnet.ne.jp</v>
          </cell>
          <cell r="Q100" t="str">
            <v>03-4455-3113</v>
          </cell>
          <cell r="R100" t="str">
            <v>03-3254-7179</v>
          </cell>
          <cell r="S100">
            <v>2376</v>
          </cell>
          <cell r="T100">
            <v>7154</v>
          </cell>
          <cell r="U100">
            <v>4906</v>
          </cell>
          <cell r="V100">
            <v>7282</v>
          </cell>
          <cell r="W100">
            <v>7154</v>
          </cell>
          <cell r="X100">
            <v>14436</v>
          </cell>
          <cell r="Y100">
            <v>2427</v>
          </cell>
          <cell r="Z100">
            <v>2384</v>
          </cell>
          <cell r="AA100">
            <v>4811</v>
          </cell>
          <cell r="AB100">
            <v>0</v>
          </cell>
          <cell r="AC100">
            <v>4811</v>
          </cell>
          <cell r="AD100">
            <v>4811</v>
          </cell>
          <cell r="AE100" t="str">
            <v>23.3</v>
          </cell>
          <cell r="AF100" t="str">
            <v>23.9</v>
          </cell>
          <cell r="AG100" t="str">
            <v>◎</v>
          </cell>
        </row>
        <row r="101">
          <cell r="B101" t="str">
            <v>10A-5216</v>
          </cell>
          <cell r="C101">
            <v>1</v>
          </cell>
          <cell r="E101" t="str">
            <v>堀江ビル省エネ改修事業</v>
          </cell>
          <cell r="F101" t="str">
            <v>日新不動産株式会社  代表取締役  長瀬　隆弘</v>
          </cell>
          <cell r="G101" t="str">
            <v>日新不動産株式会社</v>
          </cell>
          <cell r="H101" t="str">
            <v>代表取締役</v>
          </cell>
          <cell r="I101" t="str">
            <v>長瀬　隆弘</v>
          </cell>
          <cell r="J101" t="str">
            <v>㈱小田沢設備</v>
          </cell>
          <cell r="K101" t="str">
            <v>営業部</v>
          </cell>
          <cell r="L101" t="str">
            <v>次長</v>
          </cell>
          <cell r="M101" t="str">
            <v>飯田信英</v>
          </cell>
          <cell r="N101" t="str">
            <v>542-0072</v>
          </cell>
          <cell r="O101" t="str">
            <v>大阪府大阪市中央区高津1-3-5</v>
          </cell>
          <cell r="P101" t="str">
            <v>osaka@odasawa.com</v>
          </cell>
          <cell r="Q101" t="str">
            <v>06-6763-3212</v>
          </cell>
          <cell r="R101" t="str">
            <v>06-6763-3229</v>
          </cell>
          <cell r="S101">
            <v>3500</v>
          </cell>
          <cell r="T101">
            <v>13635</v>
          </cell>
          <cell r="U101">
            <v>19865</v>
          </cell>
          <cell r="V101">
            <v>23365</v>
          </cell>
          <cell r="W101">
            <v>13635</v>
          </cell>
          <cell r="X101">
            <v>37000</v>
          </cell>
          <cell r="Y101">
            <v>7788</v>
          </cell>
          <cell r="Z101">
            <v>4545</v>
          </cell>
          <cell r="AA101">
            <v>12333</v>
          </cell>
          <cell r="AB101">
            <v>0</v>
          </cell>
          <cell r="AC101">
            <v>12333</v>
          </cell>
          <cell r="AD101">
            <v>12333</v>
          </cell>
          <cell r="AE101" t="str">
            <v>23.3</v>
          </cell>
          <cell r="AF101" t="str">
            <v>23.6</v>
          </cell>
          <cell r="AG101" t="str">
            <v>○</v>
          </cell>
        </row>
        <row r="102">
          <cell r="B102" t="str">
            <v>10A-5217</v>
          </cell>
          <cell r="C102">
            <v>1</v>
          </cell>
          <cell r="E102" t="str">
            <v>平成22年度検診ｾﾝﾀｰ別館設備改修</v>
          </cell>
          <cell r="F102" t="str">
            <v>財団法人　神奈川県予防医学協会    土屋　尚</v>
          </cell>
          <cell r="G102" t="str">
            <v>財団法人　神奈川県予防医学協会</v>
          </cell>
          <cell r="I102" t="str">
            <v>土屋　尚</v>
          </cell>
          <cell r="J102" t="str">
            <v>川本工業株式会社</v>
          </cell>
          <cell r="K102" t="str">
            <v>ﾘﾆｭｰｱﾙ事業部</v>
          </cell>
          <cell r="L102" t="str">
            <v>係長</v>
          </cell>
          <cell r="M102" t="str">
            <v>近藤新樹</v>
          </cell>
          <cell r="N102" t="str">
            <v>231-0026</v>
          </cell>
          <cell r="O102" t="str">
            <v>神奈川県横浜市中区寿町2-5-1</v>
          </cell>
          <cell r="P102" t="str">
            <v>s-kondo@kawamoto-ind.co.jp</v>
          </cell>
          <cell r="Q102" t="str">
            <v>045-662-2759</v>
          </cell>
          <cell r="R102" t="str">
            <v>045-662-2780</v>
          </cell>
          <cell r="S102">
            <v>14890</v>
          </cell>
          <cell r="T102">
            <v>6501</v>
          </cell>
          <cell r="U102">
            <v>6191</v>
          </cell>
          <cell r="V102">
            <v>21081</v>
          </cell>
          <cell r="W102">
            <v>6501</v>
          </cell>
          <cell r="X102">
            <v>27582</v>
          </cell>
          <cell r="Y102">
            <v>7027</v>
          </cell>
          <cell r="Z102">
            <v>2167</v>
          </cell>
          <cell r="AA102">
            <v>9194</v>
          </cell>
          <cell r="AB102">
            <v>202</v>
          </cell>
          <cell r="AC102">
            <v>9396</v>
          </cell>
          <cell r="AD102">
            <v>9450</v>
          </cell>
          <cell r="AE102" t="str">
            <v>23.2</v>
          </cell>
          <cell r="AF102" t="str">
            <v>23.3</v>
          </cell>
          <cell r="AG102" t="str">
            <v>◎</v>
          </cell>
          <cell r="AH102" t="str">
            <v>駐車場照明除外、減額</v>
          </cell>
        </row>
        <row r="103">
          <cell r="B103" t="str">
            <v>10A-5218</v>
          </cell>
          <cell r="E103" t="str">
            <v>東洋不動産本館ビル省エネ改修工事</v>
          </cell>
          <cell r="F103" t="str">
            <v>東洋不動産株式会社    浅井　泰男</v>
          </cell>
          <cell r="G103" t="str">
            <v>東洋不動産株式会社</v>
          </cell>
          <cell r="I103" t="str">
            <v>浅井　泰男</v>
          </cell>
          <cell r="J103" t="str">
            <v>東西建築サービス株式会社</v>
          </cell>
          <cell r="K103" t="str">
            <v>設計監理部</v>
          </cell>
          <cell r="L103" t="str">
            <v>副部長</v>
          </cell>
          <cell r="M103" t="str">
            <v>植木秀典</v>
          </cell>
          <cell r="N103" t="str">
            <v>541-0043</v>
          </cell>
          <cell r="O103" t="str">
            <v>大阪府大阪市中央区高麗橋4丁目7番7号</v>
          </cell>
          <cell r="P103" t="str">
            <v>h.ueki@tozai.co.jp</v>
          </cell>
          <cell r="Q103" t="str">
            <v>06-6231-6010</v>
          </cell>
          <cell r="R103" t="str">
            <v>06-6231-7150</v>
          </cell>
          <cell r="S103">
            <v>30389</v>
          </cell>
          <cell r="T103">
            <v>46295</v>
          </cell>
          <cell r="U103">
            <v>35896</v>
          </cell>
          <cell r="V103">
            <v>66285</v>
          </cell>
          <cell r="W103">
            <v>46295</v>
          </cell>
          <cell r="X103">
            <v>112580</v>
          </cell>
          <cell r="Y103">
            <v>22095</v>
          </cell>
          <cell r="Z103">
            <v>15431</v>
          </cell>
          <cell r="AA103">
            <v>37526</v>
          </cell>
          <cell r="AB103">
            <v>800</v>
          </cell>
          <cell r="AC103">
            <v>38326</v>
          </cell>
          <cell r="AD103">
            <v>40509</v>
          </cell>
          <cell r="AE103" t="str">
            <v>23.3</v>
          </cell>
          <cell r="AF103" t="str">
            <v>23.5</v>
          </cell>
          <cell r="AG103" t="str">
            <v>○</v>
          </cell>
          <cell r="AH103" t="str">
            <v>遮熱塗装除外、減額</v>
          </cell>
        </row>
        <row r="104">
          <cell r="B104" t="str">
            <v>10A-5221</v>
          </cell>
          <cell r="E104" t="str">
            <v>美方広域消防本部　省エネ改修事業</v>
          </cell>
          <cell r="F104" t="str">
            <v>美方郡広域事務組合  管理者  岡本　英樹</v>
          </cell>
          <cell r="G104" t="str">
            <v>美方郡広域事務組合</v>
          </cell>
          <cell r="H104" t="str">
            <v>管理者</v>
          </cell>
          <cell r="I104" t="str">
            <v>岡本　英樹</v>
          </cell>
          <cell r="J104" t="str">
            <v>美方広域消防本部</v>
          </cell>
          <cell r="K104" t="str">
            <v>管理課</v>
          </cell>
          <cell r="L104" t="str">
            <v>課長</v>
          </cell>
          <cell r="M104" t="str">
            <v>植村　博昭</v>
          </cell>
          <cell r="N104" t="str">
            <v>669-6803</v>
          </cell>
          <cell r="O104" t="str">
            <v>兵庫県美方郡新温泉町今岡２５７－１</v>
          </cell>
          <cell r="P104" t="str">
            <v>kaikei@fd-mikata119.jp</v>
          </cell>
          <cell r="Q104" t="str">
            <v>0796-92-0119</v>
          </cell>
          <cell r="R104" t="str">
            <v>0796-92-0594</v>
          </cell>
          <cell r="S104">
            <v>2595</v>
          </cell>
          <cell r="T104">
            <v>4561</v>
          </cell>
          <cell r="U104">
            <v>6604</v>
          </cell>
          <cell r="V104">
            <v>9199</v>
          </cell>
          <cell r="W104">
            <v>4561</v>
          </cell>
          <cell r="X104">
            <v>13760</v>
          </cell>
          <cell r="Y104">
            <v>3066</v>
          </cell>
          <cell r="Z104">
            <v>1520</v>
          </cell>
          <cell r="AA104">
            <v>4586</v>
          </cell>
          <cell r="AB104">
            <v>0</v>
          </cell>
          <cell r="AC104">
            <v>4586</v>
          </cell>
          <cell r="AD104">
            <v>4586</v>
          </cell>
          <cell r="AE104" t="str">
            <v>23.3</v>
          </cell>
          <cell r="AF104" t="str">
            <v>23.8</v>
          </cell>
          <cell r="AG104" t="str">
            <v>○</v>
          </cell>
        </row>
        <row r="105">
          <cell r="B105" t="str">
            <v>10A-5222</v>
          </cell>
          <cell r="E105" t="str">
            <v>富山銀行事務センター省エネ改修工事</v>
          </cell>
          <cell r="F105" t="str">
            <v>株式会社富山銀行    齊藤　栄吉</v>
          </cell>
          <cell r="G105" t="str">
            <v>株式会社富山銀行</v>
          </cell>
          <cell r="I105" t="str">
            <v>齊藤　栄吉</v>
          </cell>
          <cell r="J105" t="str">
            <v>富山空調電設株式会社</v>
          </cell>
          <cell r="K105" t="str">
            <v>工事部</v>
          </cell>
          <cell r="L105" t="str">
            <v>課長</v>
          </cell>
          <cell r="M105" t="str">
            <v>亀畑　正明</v>
          </cell>
          <cell r="N105" t="str">
            <v>930-0996</v>
          </cell>
          <cell r="O105" t="str">
            <v>富山県富山市新庄本町２－８－７</v>
          </cell>
          <cell r="P105" t="str">
            <v>kame@tomiku.co.jp</v>
          </cell>
          <cell r="Q105" t="str">
            <v>076-451-9588</v>
          </cell>
          <cell r="R105" t="str">
            <v>076-451-7818</v>
          </cell>
          <cell r="S105">
            <v>2500</v>
          </cell>
          <cell r="T105">
            <v>6000</v>
          </cell>
          <cell r="U105">
            <v>4700</v>
          </cell>
          <cell r="V105">
            <v>7200</v>
          </cell>
          <cell r="W105">
            <v>6000</v>
          </cell>
          <cell r="X105">
            <v>13200</v>
          </cell>
          <cell r="Y105">
            <v>2400</v>
          </cell>
          <cell r="Z105">
            <v>2000</v>
          </cell>
          <cell r="AA105">
            <v>4400</v>
          </cell>
          <cell r="AB105">
            <v>0</v>
          </cell>
          <cell r="AC105">
            <v>4400</v>
          </cell>
          <cell r="AD105">
            <v>4400</v>
          </cell>
          <cell r="AE105" t="str">
            <v>23.3</v>
          </cell>
          <cell r="AF105" t="str">
            <v>23.3</v>
          </cell>
          <cell r="AG105" t="str">
            <v>◎</v>
          </cell>
          <cell r="AH105" t="str">
            <v>立面図無いが</v>
          </cell>
        </row>
        <row r="106">
          <cell r="B106" t="str">
            <v>10A-5225</v>
          </cell>
          <cell r="C106">
            <v>1</v>
          </cell>
          <cell r="E106" t="str">
            <v>新潟デザイン専門学校省エネ改修工事</v>
          </cell>
          <cell r="F106" t="str">
            <v>学校法人　新潟総合学院    池田　祥護</v>
          </cell>
          <cell r="G106" t="str">
            <v>学校法人　新潟総合学院</v>
          </cell>
          <cell r="I106" t="str">
            <v>池田　祥護</v>
          </cell>
          <cell r="J106" t="str">
            <v>学校法人　新潟総合学院</v>
          </cell>
          <cell r="K106" t="str">
            <v>総務部</v>
          </cell>
          <cell r="M106" t="str">
            <v>永井　敏博</v>
          </cell>
          <cell r="N106" t="str">
            <v>951-8065</v>
          </cell>
          <cell r="O106" t="str">
            <v>新潟県中央区東堀通1番町４９４－３</v>
          </cell>
          <cell r="P106" t="str">
            <v>nagai.toshihiro@nsg.gr.jp</v>
          </cell>
          <cell r="Q106" t="str">
            <v>025-210-8577</v>
          </cell>
          <cell r="R106" t="str">
            <v>025-210-8566</v>
          </cell>
          <cell r="S106">
            <v>1408</v>
          </cell>
          <cell r="T106">
            <v>20000</v>
          </cell>
          <cell r="U106">
            <v>12000</v>
          </cell>
          <cell r="V106">
            <v>13408</v>
          </cell>
          <cell r="W106">
            <v>20000</v>
          </cell>
          <cell r="X106">
            <v>33408</v>
          </cell>
          <cell r="Y106">
            <v>4469</v>
          </cell>
          <cell r="Z106">
            <v>6666</v>
          </cell>
          <cell r="AA106">
            <v>11135</v>
          </cell>
          <cell r="AB106">
            <v>0</v>
          </cell>
          <cell r="AC106">
            <v>11135</v>
          </cell>
          <cell r="AD106">
            <v>11135</v>
          </cell>
          <cell r="AE106" t="str">
            <v>23.2</v>
          </cell>
          <cell r="AF106" t="str">
            <v>23.6</v>
          </cell>
          <cell r="AG106" t="str">
            <v>○</v>
          </cell>
          <cell r="AH106" t="str">
            <v>「注意物件」
改修対象範囲の区分が不適切、部分改修での応募を全体改修として審査、採択</v>
          </cell>
        </row>
        <row r="107">
          <cell r="B107" t="str">
            <v>10A-5226</v>
          </cell>
          <cell r="E107" t="str">
            <v>有料老人ホームリゾートビラ雨晴　省エネ改修工事</v>
          </cell>
          <cell r="F107" t="str">
            <v>有限会社マルチメディアネットワーク    福田　由美</v>
          </cell>
          <cell r="G107" t="str">
            <v>有限会社マルチメディアネットワーク</v>
          </cell>
          <cell r="I107" t="str">
            <v>福田　由美</v>
          </cell>
          <cell r="J107" t="str">
            <v>大和ハウス工業金沢支店</v>
          </cell>
          <cell r="K107" t="str">
            <v>環境エネルギー営業所</v>
          </cell>
          <cell r="L107" t="str">
            <v>所長</v>
          </cell>
          <cell r="M107" t="str">
            <v>平　伸彦</v>
          </cell>
          <cell r="N107" t="str">
            <v>920-8203</v>
          </cell>
          <cell r="O107" t="str">
            <v>石川県金沢市鞍月５丁目５７番地</v>
          </cell>
          <cell r="P107" t="str">
            <v>no.taira@daiwahouse.jp</v>
          </cell>
          <cell r="Q107" t="str">
            <v>076-239-5053</v>
          </cell>
          <cell r="R107" t="str">
            <v>076-239-5024</v>
          </cell>
          <cell r="S107">
            <v>5820</v>
          </cell>
          <cell r="T107">
            <v>19836</v>
          </cell>
          <cell r="U107">
            <v>26364</v>
          </cell>
          <cell r="V107">
            <v>32184</v>
          </cell>
          <cell r="W107">
            <v>19836</v>
          </cell>
          <cell r="X107">
            <v>52020</v>
          </cell>
          <cell r="Y107">
            <v>10728</v>
          </cell>
          <cell r="Z107">
            <v>6612</v>
          </cell>
          <cell r="AA107">
            <v>17340</v>
          </cell>
          <cell r="AB107">
            <v>0</v>
          </cell>
          <cell r="AC107">
            <v>17340</v>
          </cell>
          <cell r="AD107">
            <v>17340</v>
          </cell>
          <cell r="AE107" t="str">
            <v>23.3</v>
          </cell>
          <cell r="AF107" t="str">
            <v>23.5</v>
          </cell>
          <cell r="AG107" t="str">
            <v>○</v>
          </cell>
        </row>
        <row r="108">
          <cell r="B108" t="str">
            <v>10A-5228</v>
          </cell>
          <cell r="E108" t="str">
            <v>コープ一関COLZA省エネ改修事業</v>
          </cell>
          <cell r="F108" t="str">
            <v>いわて生活協同組合  代表理事  飯塚　明彦</v>
          </cell>
          <cell r="G108" t="str">
            <v>いわて生活協同組合</v>
          </cell>
          <cell r="H108" t="str">
            <v>代表理事</v>
          </cell>
          <cell r="I108" t="str">
            <v>飯塚　明彦</v>
          </cell>
          <cell r="J108" t="str">
            <v>いわて生活協同組合</v>
          </cell>
          <cell r="K108" t="str">
            <v>開発施設部</v>
          </cell>
          <cell r="L108" t="str">
            <v>課長</v>
          </cell>
          <cell r="M108" t="str">
            <v>阿部　信行</v>
          </cell>
          <cell r="N108" t="str">
            <v>020-0180</v>
          </cell>
          <cell r="O108" t="str">
            <v>岩手県岩手郡滝沢村字土沢220-3</v>
          </cell>
          <cell r="P108" t="str">
            <v>sn.i07692na@todock.jp</v>
          </cell>
          <cell r="Q108" t="str">
            <v>019-687-1321</v>
          </cell>
          <cell r="R108" t="str">
            <v>019-687-1491</v>
          </cell>
          <cell r="S108">
            <v>5500</v>
          </cell>
          <cell r="T108">
            <v>23920</v>
          </cell>
          <cell r="U108">
            <v>29148</v>
          </cell>
          <cell r="V108">
            <v>34648</v>
          </cell>
          <cell r="W108">
            <v>23920</v>
          </cell>
          <cell r="X108">
            <v>58568</v>
          </cell>
          <cell r="Y108">
            <v>11549</v>
          </cell>
          <cell r="Z108">
            <v>7973</v>
          </cell>
          <cell r="AA108">
            <v>19522</v>
          </cell>
          <cell r="AB108">
            <v>429</v>
          </cell>
          <cell r="AC108">
            <v>19951</v>
          </cell>
          <cell r="AD108">
            <v>19998</v>
          </cell>
          <cell r="AE108" t="str">
            <v>23.3</v>
          </cell>
          <cell r="AF108" t="str">
            <v>23.7</v>
          </cell>
          <cell r="AG108" t="str">
            <v>◎</v>
          </cell>
          <cell r="AH108" t="str">
            <v>壁掛けエアコン除外、減額</v>
          </cell>
        </row>
        <row r="109">
          <cell r="B109" t="str">
            <v>10A-5232</v>
          </cell>
          <cell r="E109" t="str">
            <v>池田泉州銀行庄内支店　空調省エネ改修事業</v>
          </cell>
          <cell r="F109" t="str">
            <v>株式会社池田泉州銀行    服部　盛隆</v>
          </cell>
          <cell r="G109" t="str">
            <v>株式会社池田泉州銀行</v>
          </cell>
          <cell r="I109" t="str">
            <v>服部　盛隆</v>
          </cell>
          <cell r="J109" t="str">
            <v>エイテック株式会社</v>
          </cell>
          <cell r="K109" t="str">
            <v>設備部</v>
          </cell>
          <cell r="M109" t="str">
            <v>八木 恵子</v>
          </cell>
          <cell r="N109" t="str">
            <v>553-0006</v>
          </cell>
          <cell r="O109" t="str">
            <v>大阪府大阪市福島区吉野4-24-5</v>
          </cell>
          <cell r="P109" t="str">
            <v>a-tecosk@ninus.ocn.ne.jp</v>
          </cell>
          <cell r="Q109" t="str">
            <v>06-6462-7131</v>
          </cell>
          <cell r="R109" t="str">
            <v>06-6462-7135</v>
          </cell>
          <cell r="S109">
            <v>5550</v>
          </cell>
          <cell r="T109">
            <v>5575</v>
          </cell>
          <cell r="U109">
            <v>6875</v>
          </cell>
          <cell r="V109">
            <v>12425</v>
          </cell>
          <cell r="W109">
            <v>5575</v>
          </cell>
          <cell r="X109">
            <v>18000</v>
          </cell>
          <cell r="Y109">
            <v>4141</v>
          </cell>
          <cell r="Z109">
            <v>1858</v>
          </cell>
          <cell r="AA109">
            <v>5999</v>
          </cell>
          <cell r="AB109">
            <v>0</v>
          </cell>
          <cell r="AC109">
            <v>5999</v>
          </cell>
          <cell r="AD109">
            <v>5999</v>
          </cell>
          <cell r="AE109" t="str">
            <v>23.3</v>
          </cell>
          <cell r="AF109" t="str">
            <v>23.7</v>
          </cell>
          <cell r="AG109" t="str">
            <v>○</v>
          </cell>
        </row>
        <row r="110">
          <cell r="B110" t="str">
            <v>10A-5236</v>
          </cell>
          <cell r="E110" t="str">
            <v>カメラのキタムラ高知・土佐道路店省エネ改修事業</v>
          </cell>
          <cell r="F110" t="str">
            <v>株式会社キタムラ    浜田　宏幸</v>
          </cell>
          <cell r="G110" t="str">
            <v>株式会社キタムラ</v>
          </cell>
          <cell r="I110" t="str">
            <v>浜田　宏幸</v>
          </cell>
          <cell r="J110" t="str">
            <v>ダイキンエアテクノ株式会社</v>
          </cell>
          <cell r="K110" t="str">
            <v>法人営業部</v>
          </cell>
          <cell r="M110" t="str">
            <v>草野　大輔</v>
          </cell>
          <cell r="N110" t="str">
            <v>130-0026</v>
          </cell>
          <cell r="O110" t="str">
            <v>東京都墨田区両国２－１０－８</v>
          </cell>
          <cell r="P110" t="str">
            <v>daisuke.kusano@grp.daikin.co.jp</v>
          </cell>
          <cell r="Q110" t="str">
            <v>03-5624-6120</v>
          </cell>
          <cell r="R110" t="str">
            <v>03-5624-6121</v>
          </cell>
          <cell r="S110">
            <v>4168</v>
          </cell>
          <cell r="T110">
            <v>5113</v>
          </cell>
          <cell r="U110">
            <v>4969</v>
          </cell>
          <cell r="V110">
            <v>9137</v>
          </cell>
          <cell r="W110">
            <v>5113</v>
          </cell>
          <cell r="X110">
            <v>14250</v>
          </cell>
          <cell r="Y110">
            <v>3045</v>
          </cell>
          <cell r="Z110">
            <v>1704</v>
          </cell>
          <cell r="AA110">
            <v>4749</v>
          </cell>
          <cell r="AB110">
            <v>104</v>
          </cell>
          <cell r="AC110">
            <v>4853</v>
          </cell>
          <cell r="AD110">
            <v>5795</v>
          </cell>
          <cell r="AE110" t="str">
            <v>23.3</v>
          </cell>
          <cell r="AF110" t="str">
            <v>23.6</v>
          </cell>
          <cell r="AG110" t="str">
            <v>○</v>
          </cell>
          <cell r="AH110" t="str">
            <v>様式4-1、G切捨て処理、様式4-2、J、計算ミスを修正、減額</v>
          </cell>
        </row>
        <row r="111">
          <cell r="B111" t="str">
            <v>10A-5241</v>
          </cell>
          <cell r="C111">
            <v>1</v>
          </cell>
          <cell r="E111" t="str">
            <v>アムズガーデン糸満店</v>
          </cell>
          <cell r="F111" t="str">
            <v>アール・ケイ・アミューズメント株式会社    清水　明義</v>
          </cell>
          <cell r="G111" t="str">
            <v>アール・ケイ・アミューズメント株式会社</v>
          </cell>
          <cell r="I111" t="str">
            <v>清水　明義</v>
          </cell>
          <cell r="J111" t="str">
            <v>南西空調設備㈱</v>
          </cell>
          <cell r="L111" t="str">
            <v>代表者</v>
          </cell>
          <cell r="M111" t="str">
            <v>高良　正治</v>
          </cell>
          <cell r="N111" t="str">
            <v>900-0004</v>
          </cell>
          <cell r="O111" t="str">
            <v>沖縄県那覇市銘苅1-10-12</v>
          </cell>
          <cell r="P111" t="str">
            <v>nansei@mco.ne.jp</v>
          </cell>
          <cell r="Q111" t="str">
            <v>098-864-1125</v>
          </cell>
          <cell r="R111" t="str">
            <v>098-864-1126</v>
          </cell>
          <cell r="S111">
            <v>2185</v>
          </cell>
          <cell r="T111">
            <v>7200</v>
          </cell>
          <cell r="U111">
            <v>6818</v>
          </cell>
          <cell r="V111">
            <v>9003</v>
          </cell>
          <cell r="W111">
            <v>7200</v>
          </cell>
          <cell r="X111">
            <v>16203</v>
          </cell>
          <cell r="Y111">
            <v>3001</v>
          </cell>
          <cell r="Z111">
            <v>2400</v>
          </cell>
          <cell r="AA111">
            <v>5401</v>
          </cell>
          <cell r="AB111">
            <v>118</v>
          </cell>
          <cell r="AC111">
            <v>5519</v>
          </cell>
          <cell r="AD111">
            <v>5519</v>
          </cell>
          <cell r="AE111" t="str">
            <v>23.2</v>
          </cell>
          <cell r="AF111" t="str">
            <v>23.5</v>
          </cell>
          <cell r="AG111" t="str">
            <v>○</v>
          </cell>
          <cell r="AH111" t="str">
            <v>様式4-1、J切捨て処理修正、減額</v>
          </cell>
        </row>
        <row r="112">
          <cell r="B112" t="str">
            <v>10A-5242</v>
          </cell>
          <cell r="E112" t="str">
            <v>ポイント　播磨店省エネ改修工事</v>
          </cell>
          <cell r="F112" t="str">
            <v>株式会社タカミヤ  代表取締役  高宮　俊諦</v>
          </cell>
          <cell r="G112" t="str">
            <v>株式会社タカミヤ</v>
          </cell>
          <cell r="H112" t="str">
            <v>代表取締役</v>
          </cell>
          <cell r="I112" t="str">
            <v>高宮　俊諦</v>
          </cell>
          <cell r="J112" t="str">
            <v>ダイキンエアテクノ株式会社</v>
          </cell>
          <cell r="K112" t="str">
            <v>九州支店　北九州営業所　技術グループ</v>
          </cell>
          <cell r="M112" t="str">
            <v>河越　慶博</v>
          </cell>
          <cell r="N112" t="str">
            <v>803-0803</v>
          </cell>
          <cell r="O112" t="str">
            <v>福岡県北九州市小倉北区許斐町1番地スミックスビル3階</v>
          </cell>
          <cell r="P112" t="str">
            <v>yoshihiro.kawagoe@grp.daikin.co.jp</v>
          </cell>
          <cell r="Q112" t="str">
            <v>093-592-8866</v>
          </cell>
          <cell r="R112" t="str">
            <v>093-592-8867</v>
          </cell>
          <cell r="S112">
            <v>4000</v>
          </cell>
          <cell r="T112">
            <v>6000</v>
          </cell>
          <cell r="U112">
            <v>5000</v>
          </cell>
          <cell r="V112">
            <v>9000</v>
          </cell>
          <cell r="W112">
            <v>6000</v>
          </cell>
          <cell r="X112">
            <v>15000</v>
          </cell>
          <cell r="Y112">
            <v>3000</v>
          </cell>
          <cell r="Z112">
            <v>2000</v>
          </cell>
          <cell r="AA112">
            <v>5000</v>
          </cell>
          <cell r="AB112">
            <v>0</v>
          </cell>
          <cell r="AC112">
            <v>5000</v>
          </cell>
          <cell r="AD112">
            <v>5000</v>
          </cell>
          <cell r="AE112" t="str">
            <v>23.3</v>
          </cell>
          <cell r="AF112" t="str">
            <v>23.5</v>
          </cell>
          <cell r="AG112" t="str">
            <v>○</v>
          </cell>
        </row>
        <row r="113">
          <cell r="B113" t="str">
            <v>10A-5243</v>
          </cell>
          <cell r="E113" t="str">
            <v>小泉病院　C棟省エネ改修工事</v>
          </cell>
          <cell r="F113" t="str">
            <v>特定医療法人　仁康会  法人事務局長  谷本　卓弘</v>
          </cell>
          <cell r="G113" t="str">
            <v>特定医療法人　仁康会</v>
          </cell>
          <cell r="H113" t="str">
            <v>法人事務局長</v>
          </cell>
          <cell r="I113" t="str">
            <v>谷本　卓弘</v>
          </cell>
          <cell r="J113" t="str">
            <v>特定医療法人　仁康会</v>
          </cell>
          <cell r="K113" t="str">
            <v>法人本部</v>
          </cell>
          <cell r="M113" t="str">
            <v>市原　修一</v>
          </cell>
          <cell r="N113" t="str">
            <v>729-2361</v>
          </cell>
          <cell r="O113" t="str">
            <v>広島県三原市小泉町４２４５</v>
          </cell>
          <cell r="P113" t="str">
            <v>s-ichihara@jinkokai.jp</v>
          </cell>
          <cell r="Q113" t="str">
            <v>0848-66-3355</v>
          </cell>
          <cell r="R113" t="str">
            <v>0848-66-2823</v>
          </cell>
          <cell r="S113">
            <v>20031</v>
          </cell>
          <cell r="T113">
            <v>31957</v>
          </cell>
          <cell r="U113">
            <v>43587</v>
          </cell>
          <cell r="V113">
            <v>63618</v>
          </cell>
          <cell r="W113">
            <v>31957</v>
          </cell>
          <cell r="X113">
            <v>95575</v>
          </cell>
          <cell r="Y113">
            <v>21206</v>
          </cell>
          <cell r="Z113">
            <v>10652</v>
          </cell>
          <cell r="AA113">
            <v>31858</v>
          </cell>
          <cell r="AB113">
            <v>0</v>
          </cell>
          <cell r="AC113">
            <v>31858</v>
          </cell>
          <cell r="AD113">
            <v>31925</v>
          </cell>
          <cell r="AE113" t="str">
            <v>23.3</v>
          </cell>
          <cell r="AF113" t="str">
            <v>23.11</v>
          </cell>
          <cell r="AG113" t="str">
            <v>○</v>
          </cell>
          <cell r="AH113" t="str">
            <v>様式4-1、G計算ミス修正、減額</v>
          </cell>
        </row>
        <row r="114">
          <cell r="B114" t="str">
            <v>10A-5245</v>
          </cell>
          <cell r="C114">
            <v>1</v>
          </cell>
          <cell r="E114" t="str">
            <v>社会福祉法人仙人福祉事業会（グリーンビラ夜久野）省エネ改修事業</v>
          </cell>
          <cell r="F114" t="str">
            <v>社会福祉法人仙人福祉事業会    瀬田　伸一</v>
          </cell>
          <cell r="G114" t="str">
            <v>社会福祉法人仙人福祉事業会</v>
          </cell>
          <cell r="I114" t="str">
            <v>瀬田　伸一</v>
          </cell>
          <cell r="J114" t="str">
            <v>京都熱学株式会社</v>
          </cell>
          <cell r="M114" t="str">
            <v>齋藤　毅</v>
          </cell>
          <cell r="N114" t="str">
            <v>615-0007</v>
          </cell>
          <cell r="O114" t="str">
            <v>京都府京都市右京区西院上花田町6-8</v>
          </cell>
          <cell r="P114" t="str">
            <v>kyonetsu@kyoto.zaq.ne.jp</v>
          </cell>
          <cell r="Q114" t="str">
            <v>075-321-0821</v>
          </cell>
          <cell r="R114" t="str">
            <v>075-314-6334</v>
          </cell>
          <cell r="S114">
            <v>3105</v>
          </cell>
          <cell r="T114">
            <v>18058</v>
          </cell>
          <cell r="U114">
            <v>27092</v>
          </cell>
          <cell r="V114">
            <v>30197</v>
          </cell>
          <cell r="W114">
            <v>18058</v>
          </cell>
          <cell r="X114">
            <v>48255</v>
          </cell>
          <cell r="Y114">
            <v>10065</v>
          </cell>
          <cell r="Z114">
            <v>6019</v>
          </cell>
          <cell r="AA114">
            <v>16084</v>
          </cell>
          <cell r="AB114">
            <v>0</v>
          </cell>
          <cell r="AC114">
            <v>16084</v>
          </cell>
          <cell r="AD114">
            <v>16084</v>
          </cell>
          <cell r="AE114" t="str">
            <v>23.3</v>
          </cell>
          <cell r="AF114" t="str">
            <v>23.12</v>
          </cell>
          <cell r="AG114" t="str">
            <v>○</v>
          </cell>
        </row>
        <row r="115">
          <cell r="B115" t="str">
            <v>10A-5246</v>
          </cell>
          <cell r="C115">
            <v>1</v>
          </cell>
          <cell r="E115" t="str">
            <v>西村記念病院省エネ改修工事</v>
          </cell>
          <cell r="F115" t="str">
            <v>医療法人社団茜会    内田　泰史</v>
          </cell>
          <cell r="G115" t="str">
            <v>医療法人社団茜会</v>
          </cell>
          <cell r="I115" t="str">
            <v>内田　泰史</v>
          </cell>
          <cell r="J115" t="str">
            <v>医療法人社団茜会</v>
          </cell>
          <cell r="K115" t="str">
            <v>西村記念病院</v>
          </cell>
          <cell r="L115" t="str">
            <v>事務長</v>
          </cell>
          <cell r="M115" t="str">
            <v>金子壮明</v>
          </cell>
          <cell r="N115" t="str">
            <v>132-0035</v>
          </cell>
          <cell r="O115" t="str">
            <v>東京都江戸川区平井三丁目25番17号</v>
          </cell>
          <cell r="P115" t="str">
            <v>wazzu0727@hotmail.com</v>
          </cell>
          <cell r="Q115" t="str">
            <v>03-3638-2301</v>
          </cell>
          <cell r="R115" t="str">
            <v>03-3638-2305</v>
          </cell>
          <cell r="S115">
            <v>7500</v>
          </cell>
          <cell r="T115">
            <v>14000</v>
          </cell>
          <cell r="U115">
            <v>9000</v>
          </cell>
          <cell r="V115">
            <v>16500</v>
          </cell>
          <cell r="W115">
            <v>14000</v>
          </cell>
          <cell r="X115">
            <v>30500</v>
          </cell>
          <cell r="Y115">
            <v>5500</v>
          </cell>
          <cell r="Z115">
            <v>4666</v>
          </cell>
          <cell r="AA115">
            <v>10166</v>
          </cell>
          <cell r="AB115">
            <v>223</v>
          </cell>
          <cell r="AC115">
            <v>10389</v>
          </cell>
          <cell r="AD115">
            <v>10389</v>
          </cell>
          <cell r="AE115" t="str">
            <v>23.2</v>
          </cell>
          <cell r="AF115" t="str">
            <v>23.7</v>
          </cell>
          <cell r="AG115" t="str">
            <v>○</v>
          </cell>
        </row>
        <row r="116">
          <cell r="B116" t="str">
            <v>10A-5247</v>
          </cell>
          <cell r="C116">
            <v>1</v>
          </cell>
          <cell r="E116" t="str">
            <v>平田医院省エネ改修工事</v>
          </cell>
          <cell r="F116" t="str">
            <v>平田医院    平田　雅彦</v>
          </cell>
          <cell r="G116" t="str">
            <v>平田医院</v>
          </cell>
          <cell r="I116" t="str">
            <v>平田　雅彦</v>
          </cell>
          <cell r="J116" t="str">
            <v>平田医院</v>
          </cell>
          <cell r="K116" t="str">
            <v>総務</v>
          </cell>
          <cell r="L116" t="str">
            <v>担当</v>
          </cell>
          <cell r="M116" t="str">
            <v>榊原裕子</v>
          </cell>
          <cell r="N116" t="str">
            <v>107-0062</v>
          </cell>
          <cell r="O116" t="str">
            <v>東京都港区南青山5-15-1</v>
          </cell>
          <cell r="P116" t="str">
            <v>info@e-supernature.com</v>
          </cell>
          <cell r="Q116" t="str">
            <v>03-3400-3865</v>
          </cell>
          <cell r="R116" t="str">
            <v>03-3400-5101</v>
          </cell>
          <cell r="S116">
            <v>5000</v>
          </cell>
          <cell r="T116">
            <v>12000</v>
          </cell>
          <cell r="U116">
            <v>6200</v>
          </cell>
          <cell r="V116">
            <v>11200</v>
          </cell>
          <cell r="W116">
            <v>12000</v>
          </cell>
          <cell r="X116">
            <v>23200</v>
          </cell>
          <cell r="Y116">
            <v>3733</v>
          </cell>
          <cell r="Z116">
            <v>4000</v>
          </cell>
          <cell r="AA116">
            <v>7733</v>
          </cell>
          <cell r="AB116">
            <v>170</v>
          </cell>
          <cell r="AC116">
            <v>7903</v>
          </cell>
          <cell r="AD116">
            <v>7903</v>
          </cell>
          <cell r="AE116" t="str">
            <v>23.3</v>
          </cell>
          <cell r="AF116" t="str">
            <v>23.6</v>
          </cell>
          <cell r="AG116" t="str">
            <v>○</v>
          </cell>
        </row>
        <row r="117">
          <cell r="B117" t="str">
            <v>10A-5260</v>
          </cell>
          <cell r="E117" t="str">
            <v>タナシン電機(株)本社屋　省エネ改良工事</v>
          </cell>
          <cell r="F117" t="str">
            <v>タナシン電機株式会社    田中　進作</v>
          </cell>
          <cell r="G117" t="str">
            <v>タナシン電機株式会社</v>
          </cell>
          <cell r="I117" t="str">
            <v>田中　進作</v>
          </cell>
          <cell r="J117" t="str">
            <v>中央電気株式会社</v>
          </cell>
          <cell r="K117" t="str">
            <v>総務部</v>
          </cell>
          <cell r="L117" t="str">
            <v>主任</v>
          </cell>
          <cell r="M117" t="str">
            <v>高橋　幸子</v>
          </cell>
          <cell r="N117" t="str">
            <v>144-0055</v>
          </cell>
          <cell r="O117" t="str">
            <v>東京都大田区仲六郷４－２３－８</v>
          </cell>
          <cell r="P117" t="str">
            <v>stakahashi@chuoelectric.co.jp</v>
          </cell>
          <cell r="Q117" t="str">
            <v>03-3736-6131</v>
          </cell>
          <cell r="R117" t="str">
            <v>03-3736-6135</v>
          </cell>
          <cell r="S117">
            <v>4137</v>
          </cell>
          <cell r="T117">
            <v>56258</v>
          </cell>
          <cell r="U117">
            <v>28678</v>
          </cell>
          <cell r="V117">
            <v>32815</v>
          </cell>
          <cell r="W117">
            <v>56258</v>
          </cell>
          <cell r="X117">
            <v>89073</v>
          </cell>
          <cell r="Y117">
            <v>10938</v>
          </cell>
          <cell r="Z117">
            <v>18752</v>
          </cell>
          <cell r="AA117">
            <v>29690</v>
          </cell>
          <cell r="AB117">
            <v>0</v>
          </cell>
          <cell r="AC117">
            <v>29690</v>
          </cell>
          <cell r="AD117">
            <v>29690</v>
          </cell>
          <cell r="AE117" t="str">
            <v>23.3</v>
          </cell>
          <cell r="AF117" t="str">
            <v>23.9</v>
          </cell>
          <cell r="AG117" t="str">
            <v>○</v>
          </cell>
          <cell r="AH117" t="str">
            <v>照明の省エネ計算に間違いがあるが、全体で10％超なのでOK</v>
          </cell>
        </row>
        <row r="118">
          <cell r="B118" t="str">
            <v>10A-5266</v>
          </cell>
          <cell r="E118" t="str">
            <v>第6新興ビル　空調省エネ改修事業</v>
          </cell>
          <cell r="F118" t="str">
            <v>新開興産株式会社    新開　清</v>
          </cell>
          <cell r="G118" t="str">
            <v>新開興産株式会社</v>
          </cell>
          <cell r="I118" t="str">
            <v>新開　清</v>
          </cell>
          <cell r="J118" t="str">
            <v>エイテック株式会社</v>
          </cell>
          <cell r="K118" t="str">
            <v>積算グループ</v>
          </cell>
          <cell r="M118" t="str">
            <v>八木　恵子</v>
          </cell>
          <cell r="N118" t="str">
            <v>553-0006</v>
          </cell>
          <cell r="O118" t="str">
            <v>大阪府大阪市福島区吉野4-24-5</v>
          </cell>
          <cell r="P118" t="str">
            <v>a-tecosk@ninus.ocn.ne.jp</v>
          </cell>
          <cell r="Q118" t="str">
            <v>06-6462-7131</v>
          </cell>
          <cell r="R118" t="str">
            <v>06-6462-7135</v>
          </cell>
          <cell r="S118">
            <v>3405</v>
          </cell>
          <cell r="T118">
            <v>13041</v>
          </cell>
          <cell r="U118">
            <v>4450</v>
          </cell>
          <cell r="V118">
            <v>7855</v>
          </cell>
          <cell r="W118">
            <v>13041</v>
          </cell>
          <cell r="X118">
            <v>20896</v>
          </cell>
          <cell r="Y118">
            <v>2618</v>
          </cell>
          <cell r="Z118">
            <v>4347</v>
          </cell>
          <cell r="AA118">
            <v>6965</v>
          </cell>
          <cell r="AB118">
            <v>0</v>
          </cell>
          <cell r="AC118">
            <v>6965</v>
          </cell>
          <cell r="AD118">
            <v>6666</v>
          </cell>
          <cell r="AE118" t="str">
            <v>23.3</v>
          </cell>
          <cell r="AF118" t="str">
            <v>23.5</v>
          </cell>
          <cell r="AG118" t="str">
            <v>○</v>
          </cell>
          <cell r="AH118" t="str">
            <v>設備改修費に「集中リモコン電力按分ソフト」を追加、増額</v>
          </cell>
        </row>
        <row r="119">
          <cell r="B119" t="str">
            <v>10A-5267</v>
          </cell>
          <cell r="E119" t="str">
            <v>特別養護老人ホーム　オペラハウス鴨方　省エネ改修工事</v>
          </cell>
          <cell r="F119" t="str">
            <v>社会福祉法人　岡山千鳥福祉会  理事長  八田　武志</v>
          </cell>
          <cell r="G119" t="str">
            <v>社会福祉法人　岡山千鳥福祉会</v>
          </cell>
          <cell r="H119" t="str">
            <v>理事長</v>
          </cell>
          <cell r="I119" t="str">
            <v>八田　武志</v>
          </cell>
          <cell r="J119" t="str">
            <v>ユアサ商事株式会社　岡山支店</v>
          </cell>
          <cell r="K119" t="str">
            <v>工業マーケット部</v>
          </cell>
          <cell r="L119" t="str">
            <v>部長</v>
          </cell>
          <cell r="M119" t="str">
            <v>碓井利宏</v>
          </cell>
          <cell r="N119" t="str">
            <v>700-0971</v>
          </cell>
          <cell r="O119" t="str">
            <v>岡山県岡山市北区野田3丁目19番1号</v>
          </cell>
          <cell r="P119" t="str">
            <v>1316tu@yuasa.co.jp</v>
          </cell>
          <cell r="Q119" t="str">
            <v>086-245-2800</v>
          </cell>
          <cell r="R119" t="str">
            <v>086-245-5067</v>
          </cell>
          <cell r="S119">
            <v>7100</v>
          </cell>
          <cell r="T119">
            <v>21750</v>
          </cell>
          <cell r="U119">
            <v>61050</v>
          </cell>
          <cell r="V119">
            <v>68150</v>
          </cell>
          <cell r="W119">
            <v>21750</v>
          </cell>
          <cell r="X119">
            <v>89900</v>
          </cell>
          <cell r="Y119">
            <v>22716</v>
          </cell>
          <cell r="Z119">
            <v>7250</v>
          </cell>
          <cell r="AA119">
            <v>29966</v>
          </cell>
          <cell r="AB119">
            <v>659</v>
          </cell>
          <cell r="AC119">
            <v>30625</v>
          </cell>
          <cell r="AD119">
            <v>30625</v>
          </cell>
          <cell r="AE119" t="str">
            <v>23.3</v>
          </cell>
          <cell r="AF119" t="str">
            <v>23.12</v>
          </cell>
          <cell r="AG119" t="str">
            <v>○</v>
          </cell>
          <cell r="AH119" t="str">
            <v>3部ともコピー</v>
          </cell>
        </row>
        <row r="120">
          <cell r="B120" t="str">
            <v>10A-5268</v>
          </cell>
          <cell r="E120" t="str">
            <v>関内川島ビル省エネ改修工事</v>
          </cell>
          <cell r="F120" t="str">
            <v>株式会社　川島材木店    川島　淳子</v>
          </cell>
          <cell r="G120" t="str">
            <v>株式会社　川島材木店</v>
          </cell>
          <cell r="I120" t="str">
            <v>川島　淳子</v>
          </cell>
          <cell r="J120" t="str">
            <v>ユアサ商事株式会社</v>
          </cell>
          <cell r="K120" t="str">
            <v>ユアサエナジーソリューション室</v>
          </cell>
          <cell r="M120" t="str">
            <v>戸室 一聡</v>
          </cell>
          <cell r="N120" t="str">
            <v>103-8570</v>
          </cell>
          <cell r="O120" t="str">
            <v>東京都中央区日本橋大伝馬町１３－１０</v>
          </cell>
          <cell r="P120" t="str">
            <v>9190kt@yuasa.co.jp</v>
          </cell>
          <cell r="Q120" t="str">
            <v>03-3665-6582</v>
          </cell>
          <cell r="R120" t="str">
            <v>03-3665-6644</v>
          </cell>
          <cell r="S120">
            <v>2410</v>
          </cell>
          <cell r="T120">
            <v>13027</v>
          </cell>
          <cell r="U120">
            <v>5903</v>
          </cell>
          <cell r="V120">
            <v>8313</v>
          </cell>
          <cell r="W120">
            <v>13027</v>
          </cell>
          <cell r="X120">
            <v>21340</v>
          </cell>
          <cell r="Y120">
            <v>2771</v>
          </cell>
          <cell r="Z120">
            <v>4342</v>
          </cell>
          <cell r="AA120">
            <v>7113</v>
          </cell>
          <cell r="AB120">
            <v>156</v>
          </cell>
          <cell r="AC120">
            <v>7269</v>
          </cell>
          <cell r="AD120">
            <v>7269</v>
          </cell>
          <cell r="AE120" t="str">
            <v>23.3</v>
          </cell>
          <cell r="AF120" t="str">
            <v>23.8</v>
          </cell>
          <cell r="AG120" t="str">
            <v>○</v>
          </cell>
        </row>
        <row r="121">
          <cell r="B121" t="str">
            <v>10A-5269</v>
          </cell>
          <cell r="E121" t="str">
            <v>長野信用金庫若槻支店省エネ改修工事</v>
          </cell>
          <cell r="F121" t="str">
            <v>長野信用金庫    原　徹爾</v>
          </cell>
          <cell r="G121" t="str">
            <v>長野信用金庫</v>
          </cell>
          <cell r="I121" t="str">
            <v>原　徹爾</v>
          </cell>
          <cell r="J121" t="str">
            <v>ユアサ商事株式会社</v>
          </cell>
          <cell r="K121" t="str">
            <v>ユアサエナジーソリューション室</v>
          </cell>
          <cell r="M121" t="str">
            <v>戸室 一聡</v>
          </cell>
          <cell r="N121" t="str">
            <v>103-8570</v>
          </cell>
          <cell r="O121" t="str">
            <v>東京都中央区日本橋大伝馬町１３－１０</v>
          </cell>
          <cell r="P121" t="str">
            <v>9190kt@yuasa.co.jp</v>
          </cell>
          <cell r="Q121" t="str">
            <v>03-3665-6582</v>
          </cell>
          <cell r="R121" t="str">
            <v>03-3665-6644</v>
          </cell>
          <cell r="S121">
            <v>1185</v>
          </cell>
          <cell r="T121">
            <v>4126</v>
          </cell>
          <cell r="U121">
            <v>1989</v>
          </cell>
          <cell r="V121">
            <v>3174</v>
          </cell>
          <cell r="W121">
            <v>4126</v>
          </cell>
          <cell r="X121">
            <v>7300</v>
          </cell>
          <cell r="Y121">
            <v>1058</v>
          </cell>
          <cell r="Z121">
            <v>1375</v>
          </cell>
          <cell r="AA121">
            <v>2433</v>
          </cell>
          <cell r="AB121">
            <v>53</v>
          </cell>
          <cell r="AC121">
            <v>2486</v>
          </cell>
          <cell r="AD121">
            <v>2486</v>
          </cell>
          <cell r="AE121" t="str">
            <v>23.3</v>
          </cell>
          <cell r="AF121" t="str">
            <v>23.8</v>
          </cell>
          <cell r="AG121" t="str">
            <v>○</v>
          </cell>
        </row>
        <row r="122">
          <cell r="B122" t="str">
            <v>10A-5270</v>
          </cell>
          <cell r="E122" t="str">
            <v>特別養護老人ホーム　長船荘　省エネ改修工事</v>
          </cell>
          <cell r="F122" t="str">
            <v>社会福祉法人　岡山千鳥福祉会  理事長  八田　武志</v>
          </cell>
          <cell r="G122" t="str">
            <v>社会福祉法人　岡山千鳥福祉会</v>
          </cell>
          <cell r="H122" t="str">
            <v>理事長</v>
          </cell>
          <cell r="I122" t="str">
            <v>八田　武志</v>
          </cell>
          <cell r="J122" t="str">
            <v>ユアサ商事株式会社　岡山支店</v>
          </cell>
          <cell r="K122" t="str">
            <v>工業マーケット部</v>
          </cell>
          <cell r="L122" t="str">
            <v>部長</v>
          </cell>
          <cell r="M122" t="str">
            <v>碓井利宏</v>
          </cell>
          <cell r="N122" t="str">
            <v>700-0971</v>
          </cell>
          <cell r="O122" t="str">
            <v>岡山県岡山市北区野田3丁目19番1号</v>
          </cell>
          <cell r="P122" t="str">
            <v>1316tu@yuasa.co.jp</v>
          </cell>
          <cell r="Q122" t="str">
            <v>086-245-2800</v>
          </cell>
          <cell r="R122" t="str">
            <v>086-245-5067</v>
          </cell>
          <cell r="S122">
            <v>12400</v>
          </cell>
          <cell r="T122">
            <v>16230</v>
          </cell>
          <cell r="U122">
            <v>40570</v>
          </cell>
          <cell r="V122">
            <v>52970</v>
          </cell>
          <cell r="W122">
            <v>16230</v>
          </cell>
          <cell r="X122">
            <v>69200</v>
          </cell>
          <cell r="Y122">
            <v>17656</v>
          </cell>
          <cell r="Z122">
            <v>5410</v>
          </cell>
          <cell r="AA122">
            <v>23066</v>
          </cell>
          <cell r="AB122">
            <v>507</v>
          </cell>
          <cell r="AC122">
            <v>23573</v>
          </cell>
          <cell r="AD122">
            <v>23573</v>
          </cell>
          <cell r="AE122" t="str">
            <v>23.3</v>
          </cell>
          <cell r="AF122" t="str">
            <v>23.12</v>
          </cell>
          <cell r="AG122" t="str">
            <v>○</v>
          </cell>
          <cell r="AH122" t="str">
            <v>3部ともコピー</v>
          </cell>
        </row>
        <row r="123">
          <cell r="B123" t="str">
            <v>10A-5273</v>
          </cell>
          <cell r="E123" t="str">
            <v>特別養護老人ホームモモ改修工事</v>
          </cell>
          <cell r="F123" t="str">
            <v>社会福祉法人　蒼生会  理事長  大久保　祐次</v>
          </cell>
          <cell r="G123" t="str">
            <v>社会福祉法人　蒼生会</v>
          </cell>
          <cell r="H123" t="str">
            <v>理事長</v>
          </cell>
          <cell r="I123" t="str">
            <v>大久保　祐次</v>
          </cell>
          <cell r="J123" t="str">
            <v>株式会社コンティ</v>
          </cell>
          <cell r="K123" t="str">
            <v>営業本部建築課</v>
          </cell>
          <cell r="L123" t="str">
            <v>課長</v>
          </cell>
          <cell r="M123" t="str">
            <v>吉江文夫</v>
          </cell>
          <cell r="N123" t="str">
            <v>252-0303</v>
          </cell>
          <cell r="O123" t="str">
            <v>神奈川県相模原市南区相模大野３－１－７エピカビル８階</v>
          </cell>
          <cell r="P123" t="str">
            <v>yoshieh@comty.jp</v>
          </cell>
          <cell r="Q123" t="str">
            <v>042-747-5550</v>
          </cell>
          <cell r="R123" t="str">
            <v>042-747-5508</v>
          </cell>
          <cell r="S123">
            <v>8170</v>
          </cell>
          <cell r="T123">
            <v>59700</v>
          </cell>
          <cell r="U123">
            <v>53930</v>
          </cell>
          <cell r="V123">
            <v>62100</v>
          </cell>
          <cell r="W123">
            <v>59700</v>
          </cell>
          <cell r="X123">
            <v>121800</v>
          </cell>
          <cell r="Y123">
            <v>20700</v>
          </cell>
          <cell r="Z123">
            <v>19900</v>
          </cell>
          <cell r="AA123">
            <v>40600</v>
          </cell>
          <cell r="AB123">
            <v>0</v>
          </cell>
          <cell r="AC123">
            <v>40600</v>
          </cell>
          <cell r="AD123">
            <v>40600</v>
          </cell>
          <cell r="AE123" t="str">
            <v>23.2</v>
          </cell>
          <cell r="AF123" t="str">
            <v>23.6</v>
          </cell>
          <cell r="AG123" t="str">
            <v>○</v>
          </cell>
        </row>
        <row r="124">
          <cell r="B124" t="str">
            <v>10A-5276</v>
          </cell>
          <cell r="C124">
            <v>1</v>
          </cell>
          <cell r="E124" t="str">
            <v>秋田錦町ビル空調設備改修工事</v>
          </cell>
          <cell r="F124" t="str">
            <v>合同会社　ＣＫＲＦ８  職務執行者  石本　忠次</v>
          </cell>
          <cell r="G124" t="str">
            <v>合同会社　ＣＫＲＦ８</v>
          </cell>
          <cell r="H124" t="str">
            <v>職務執行者</v>
          </cell>
          <cell r="I124" t="str">
            <v>石本　忠次</v>
          </cell>
          <cell r="J124" t="str">
            <v>三菱電機ビルテクノサービス株式会社</v>
          </cell>
          <cell r="K124" t="str">
            <v>東北支社　ビル設備部　冷熱設備課</v>
          </cell>
          <cell r="L124" t="str">
            <v>主任</v>
          </cell>
          <cell r="M124" t="str">
            <v>渡邉正義</v>
          </cell>
          <cell r="N124" t="str">
            <v>984-0051</v>
          </cell>
          <cell r="O124" t="str">
            <v>宮城県仙台市若林区新寺３－２－２０</v>
          </cell>
          <cell r="P124" t="str">
            <v>watanabe.masayoshi@meltec.co.jp</v>
          </cell>
          <cell r="Q124" t="str">
            <v>022-299-5932</v>
          </cell>
          <cell r="R124" t="str">
            <v>022-299-6507</v>
          </cell>
          <cell r="S124">
            <v>11244</v>
          </cell>
          <cell r="T124">
            <v>43390</v>
          </cell>
          <cell r="U124">
            <v>31366</v>
          </cell>
          <cell r="V124">
            <v>42610</v>
          </cell>
          <cell r="W124">
            <v>43390</v>
          </cell>
          <cell r="X124">
            <v>86000</v>
          </cell>
          <cell r="Y124">
            <v>14203</v>
          </cell>
          <cell r="Z124">
            <v>14463</v>
          </cell>
          <cell r="AA124">
            <v>28666</v>
          </cell>
          <cell r="AB124">
            <v>630</v>
          </cell>
          <cell r="AC124">
            <v>29296</v>
          </cell>
          <cell r="AD124">
            <v>29297</v>
          </cell>
          <cell r="AE124" t="str">
            <v>23.3</v>
          </cell>
          <cell r="AF124" t="str">
            <v>23.6</v>
          </cell>
          <cell r="AG124" t="str">
            <v>○</v>
          </cell>
          <cell r="AH124" t="str">
            <v>様式4-1、J切捨て処理、減額</v>
          </cell>
        </row>
        <row r="125">
          <cell r="B125" t="str">
            <v>10A-5279</v>
          </cell>
          <cell r="E125" t="str">
            <v>虎ノ門八束ビル空調設備省エネ化工事</v>
          </cell>
          <cell r="F125" t="str">
            <v>有限会社　八束    鹿島　春彦</v>
          </cell>
          <cell r="G125" t="str">
            <v>有限会社　八束</v>
          </cell>
          <cell r="I125" t="str">
            <v>鹿島　春彦</v>
          </cell>
          <cell r="J125" t="str">
            <v>㈱創真設備サービス</v>
          </cell>
          <cell r="K125" t="str">
            <v>営業部</v>
          </cell>
          <cell r="L125" t="str">
            <v>課長</v>
          </cell>
          <cell r="M125" t="str">
            <v>小林寛邦</v>
          </cell>
          <cell r="N125" t="str">
            <v>143-0026</v>
          </cell>
          <cell r="O125" t="str">
            <v>東京都大田区西馬込1-2-1</v>
          </cell>
          <cell r="P125" t="str">
            <v>hirokuni.kobayashi@soushin-ss.co.jp</v>
          </cell>
          <cell r="Q125" t="str">
            <v>03-3773-8041</v>
          </cell>
          <cell r="R125" t="str">
            <v>03-3773-9583</v>
          </cell>
          <cell r="S125">
            <v>8190</v>
          </cell>
          <cell r="T125">
            <v>26795</v>
          </cell>
          <cell r="U125">
            <v>22205</v>
          </cell>
          <cell r="V125">
            <v>30395</v>
          </cell>
          <cell r="W125">
            <v>26795</v>
          </cell>
          <cell r="X125">
            <v>57190</v>
          </cell>
          <cell r="Y125">
            <v>10131</v>
          </cell>
          <cell r="Z125">
            <v>8931</v>
          </cell>
          <cell r="AA125">
            <v>19062</v>
          </cell>
          <cell r="AB125">
            <v>418</v>
          </cell>
          <cell r="AC125">
            <v>19480</v>
          </cell>
          <cell r="AD125">
            <v>19410</v>
          </cell>
          <cell r="AE125" t="str">
            <v>23.3</v>
          </cell>
          <cell r="AF125" t="str">
            <v>23.6</v>
          </cell>
          <cell r="AG125" t="str">
            <v>○</v>
          </cell>
          <cell r="AH125" t="str">
            <v>様式4-1、GH計算ミス修正、増額</v>
          </cell>
        </row>
        <row r="126">
          <cell r="B126" t="str">
            <v>10A-5280</v>
          </cell>
          <cell r="E126" t="str">
            <v>島田ビル空調設備省エネ化工事</v>
          </cell>
          <cell r="F126" t="str">
            <v>株式会社　三宗  代表取締役  島田　靖博</v>
          </cell>
          <cell r="G126" t="str">
            <v>株式会社　三宗</v>
          </cell>
          <cell r="H126" t="str">
            <v>代表取締役</v>
          </cell>
          <cell r="I126" t="str">
            <v>島田　靖博</v>
          </cell>
          <cell r="J126" t="str">
            <v>㈱創真設備サービス</v>
          </cell>
          <cell r="K126" t="str">
            <v>営業部</v>
          </cell>
          <cell r="L126" t="str">
            <v>課長</v>
          </cell>
          <cell r="M126" t="str">
            <v>小林寛邦</v>
          </cell>
          <cell r="N126" t="str">
            <v>143-0026</v>
          </cell>
          <cell r="O126" t="str">
            <v>東京都大田区西馬込1-2-1</v>
          </cell>
          <cell r="P126" t="str">
            <v>hirokuni.kobayashi@soushin-ss.co.jp</v>
          </cell>
          <cell r="Q126" t="str">
            <v>03-3773-8041</v>
          </cell>
          <cell r="R126" t="str">
            <v>03-3773-9583</v>
          </cell>
          <cell r="S126">
            <v>2165</v>
          </cell>
          <cell r="T126">
            <v>12980</v>
          </cell>
          <cell r="U126">
            <v>9472</v>
          </cell>
          <cell r="V126">
            <v>11637</v>
          </cell>
          <cell r="W126">
            <v>12980</v>
          </cell>
          <cell r="X126">
            <v>24617</v>
          </cell>
          <cell r="Y126">
            <v>3879</v>
          </cell>
          <cell r="Z126">
            <v>4326</v>
          </cell>
          <cell r="AA126">
            <v>8205</v>
          </cell>
          <cell r="AB126">
            <v>95</v>
          </cell>
          <cell r="AC126">
            <v>8300</v>
          </cell>
          <cell r="AD126">
            <v>8300</v>
          </cell>
          <cell r="AE126" t="str">
            <v>23.3</v>
          </cell>
          <cell r="AF126" t="str">
            <v>23.6</v>
          </cell>
          <cell r="AG126" t="str">
            <v>○</v>
          </cell>
          <cell r="AH126" t="str">
            <v>様式4-1、GH計算ミス修正、補助額変わらず</v>
          </cell>
        </row>
        <row r="127">
          <cell r="B127" t="str">
            <v>10A-5282</v>
          </cell>
          <cell r="E127" t="str">
            <v>日野町役場庁舎設備等改修工事</v>
          </cell>
          <cell r="F127" t="str">
            <v>日野町  日野町長  藤澤　直広</v>
          </cell>
          <cell r="G127" t="str">
            <v>日野町</v>
          </cell>
          <cell r="H127" t="str">
            <v>日野町長</v>
          </cell>
          <cell r="I127" t="str">
            <v>藤澤　直広</v>
          </cell>
          <cell r="J127" t="str">
            <v>株式会社 建築事務所 エヌピィオー</v>
          </cell>
          <cell r="M127" t="str">
            <v>水口　潤</v>
          </cell>
          <cell r="N127" t="str">
            <v>520-0043</v>
          </cell>
          <cell r="O127" t="str">
            <v>滋賀県大津市中央一丁目６番１１号 ＦＥＣビルディング ５Ｆ</v>
          </cell>
          <cell r="P127" t="str">
            <v>npo-minaguchi.a@mbk.nifty.com</v>
          </cell>
          <cell r="Q127" t="str">
            <v>077-525-6691</v>
          </cell>
          <cell r="R127" t="str">
            <v>077-524-1350</v>
          </cell>
          <cell r="S127">
            <v>1262</v>
          </cell>
          <cell r="T127">
            <v>71002</v>
          </cell>
          <cell r="U127">
            <v>21796</v>
          </cell>
          <cell r="V127">
            <v>23058</v>
          </cell>
          <cell r="W127">
            <v>71002</v>
          </cell>
          <cell r="X127">
            <v>94060</v>
          </cell>
          <cell r="Y127">
            <v>7686</v>
          </cell>
          <cell r="Z127">
            <v>23667</v>
          </cell>
          <cell r="AA127">
            <v>31353</v>
          </cell>
          <cell r="AB127">
            <v>689</v>
          </cell>
          <cell r="AC127">
            <v>32042</v>
          </cell>
          <cell r="AD127">
            <v>32043</v>
          </cell>
          <cell r="AE127" t="str">
            <v>23.3</v>
          </cell>
          <cell r="AF127" t="str">
            <v>23.6</v>
          </cell>
          <cell r="AG127" t="str">
            <v>○</v>
          </cell>
          <cell r="AH127" t="str">
            <v>様式4-1、GH計算ミス修正、減額
採択日以降の出来高となる事は了解済み
市長印は正本のみ、着工時期→OK</v>
          </cell>
        </row>
        <row r="128">
          <cell r="B128" t="str">
            <v>10A-5284</v>
          </cell>
          <cell r="E128" t="str">
            <v>サンスカイタワー改修工事</v>
          </cell>
          <cell r="F128" t="str">
            <v xml:space="preserve">砂押　克佳    </v>
          </cell>
          <cell r="G128" t="str">
            <v>砂押　克佳</v>
          </cell>
          <cell r="J128" t="str">
            <v>有限会社日興住宅</v>
          </cell>
          <cell r="L128" t="str">
            <v>代表取締役</v>
          </cell>
          <cell r="M128" t="str">
            <v>砂押克佳</v>
          </cell>
          <cell r="N128" t="str">
            <v>312-0052</v>
          </cell>
          <cell r="O128" t="str">
            <v>茨城県ひたちなか市東石川２６１１－４９</v>
          </cell>
          <cell r="P128" t="str">
            <v>gioire@goo.jp</v>
          </cell>
          <cell r="Q128" t="str">
            <v>029-274-1434</v>
          </cell>
          <cell r="R128" t="str">
            <v>029-275-1000</v>
          </cell>
          <cell r="S128">
            <v>1795</v>
          </cell>
          <cell r="T128">
            <v>16441</v>
          </cell>
          <cell r="U128">
            <v>3600</v>
          </cell>
          <cell r="V128">
            <v>5395</v>
          </cell>
          <cell r="W128">
            <v>16441</v>
          </cell>
          <cell r="X128">
            <v>21836</v>
          </cell>
          <cell r="Y128">
            <v>1798</v>
          </cell>
          <cell r="Z128">
            <v>5480</v>
          </cell>
          <cell r="AA128">
            <v>7278</v>
          </cell>
          <cell r="AB128">
            <v>160</v>
          </cell>
          <cell r="AC128">
            <v>7438</v>
          </cell>
          <cell r="AD128">
            <v>7438</v>
          </cell>
          <cell r="AE128" t="str">
            <v>23.3</v>
          </cell>
          <cell r="AF128" t="str">
            <v>23.7</v>
          </cell>
          <cell r="AG128" t="str">
            <v>◎</v>
          </cell>
        </row>
        <row r="129">
          <cell r="B129" t="str">
            <v>10A-5288</v>
          </cell>
          <cell r="E129" t="str">
            <v>フルサト工業株式会社本社ビル改修工事</v>
          </cell>
          <cell r="F129" t="str">
            <v>フルサト工業株式会社    古里　龍平</v>
          </cell>
          <cell r="G129" t="str">
            <v>フルサト工業株式会社</v>
          </cell>
          <cell r="I129" t="str">
            <v>古里　龍平</v>
          </cell>
          <cell r="J129" t="str">
            <v>ダイキン空調大阪株式会社</v>
          </cell>
          <cell r="K129" t="str">
            <v>技術部</v>
          </cell>
          <cell r="M129" t="str">
            <v>田中寛人</v>
          </cell>
          <cell r="N129" t="str">
            <v>556-0011</v>
          </cell>
          <cell r="O129" t="str">
            <v>大阪府大阪市浪速区難波中二丁目１０番７０号</v>
          </cell>
          <cell r="P129" t="str">
            <v>hiroto.tanaka@grp.daikin.co.jp</v>
          </cell>
          <cell r="Q129" t="str">
            <v>06-6647-1378</v>
          </cell>
          <cell r="R129" t="str">
            <v>06-6647-1379</v>
          </cell>
          <cell r="S129">
            <v>845</v>
          </cell>
          <cell r="T129">
            <v>18300</v>
          </cell>
          <cell r="U129">
            <v>26200</v>
          </cell>
          <cell r="V129">
            <v>27045</v>
          </cell>
          <cell r="W129">
            <v>18300</v>
          </cell>
          <cell r="X129">
            <v>45345</v>
          </cell>
          <cell r="Y129">
            <v>9015</v>
          </cell>
          <cell r="Z129">
            <v>6100</v>
          </cell>
          <cell r="AA129">
            <v>15115</v>
          </cell>
          <cell r="AB129">
            <v>0</v>
          </cell>
          <cell r="AC129">
            <v>15115</v>
          </cell>
          <cell r="AD129">
            <v>15115</v>
          </cell>
          <cell r="AE129" t="str">
            <v>23.3</v>
          </cell>
          <cell r="AF129" t="str">
            <v>23.5</v>
          </cell>
          <cell r="AG129" t="str">
            <v>○</v>
          </cell>
        </row>
        <row r="130">
          <cell r="B130" t="str">
            <v>10A-5293</v>
          </cell>
          <cell r="E130" t="str">
            <v>社会福祉法人県央福祉会つかのめの里　省エネルギー改修工事</v>
          </cell>
          <cell r="F130" t="str">
            <v>社会福祉法人県央福祉会  理事長  土田　義郎</v>
          </cell>
          <cell r="G130" t="str">
            <v>社会福祉法人県央福祉会</v>
          </cell>
          <cell r="H130" t="str">
            <v>理事長</v>
          </cell>
          <cell r="I130" t="str">
            <v>土田　義郎</v>
          </cell>
          <cell r="J130" t="str">
            <v>株式会社ヤマト</v>
          </cell>
          <cell r="K130" t="str">
            <v>企画開発部</v>
          </cell>
          <cell r="L130" t="str">
            <v>主査</v>
          </cell>
          <cell r="M130" t="str">
            <v>大塚　大輔</v>
          </cell>
          <cell r="N130" t="str">
            <v>371-0844</v>
          </cell>
          <cell r="O130" t="str">
            <v>群馬県前橋市古市町１１８</v>
          </cell>
          <cell r="P130" t="str">
            <v>Otsuka_Daisuke@yamato-se.co.jp</v>
          </cell>
          <cell r="Q130" t="str">
            <v>027-290-1846</v>
          </cell>
          <cell r="R130" t="str">
            <v>027-290-1885</v>
          </cell>
          <cell r="S130">
            <v>14418</v>
          </cell>
          <cell r="T130">
            <v>12101</v>
          </cell>
          <cell r="U130">
            <v>13781</v>
          </cell>
          <cell r="V130">
            <v>28199</v>
          </cell>
          <cell r="W130">
            <v>12101</v>
          </cell>
          <cell r="X130">
            <v>40300</v>
          </cell>
          <cell r="Y130">
            <v>9399</v>
          </cell>
          <cell r="Z130">
            <v>4033</v>
          </cell>
          <cell r="AA130">
            <v>13432</v>
          </cell>
          <cell r="AB130">
            <v>0</v>
          </cell>
          <cell r="AC130">
            <v>13432</v>
          </cell>
          <cell r="AD130">
            <v>13432</v>
          </cell>
          <cell r="AE130" t="str">
            <v>23.3</v>
          </cell>
          <cell r="AF130" t="str">
            <v>23.9</v>
          </cell>
          <cell r="AG130" t="str">
            <v>○</v>
          </cell>
        </row>
        <row r="131">
          <cell r="B131" t="str">
            <v>10A-5296</v>
          </cell>
          <cell r="E131" t="str">
            <v>武蔵野センタービル省エネ改修工事</v>
          </cell>
          <cell r="F131" t="str">
            <v>ウテナ産業株式会社    臺　徳二郎</v>
          </cell>
          <cell r="G131" t="str">
            <v>ウテナ産業株式会社</v>
          </cell>
          <cell r="I131" t="str">
            <v>臺　徳二郎</v>
          </cell>
          <cell r="J131" t="str">
            <v>三井不動産ビルマネジメント株式会社</v>
          </cell>
          <cell r="K131" t="str">
            <v>リノベーション事業部工事課</v>
          </cell>
          <cell r="M131" t="str">
            <v>長尾悦治</v>
          </cell>
          <cell r="N131" t="str">
            <v>103-0022</v>
          </cell>
          <cell r="O131" t="str">
            <v>東京都中央区日本橋室町3-2-15NBF日本橋室町センタービル</v>
          </cell>
          <cell r="P131" t="str">
            <v>e-nagao@mfbm.co.jp</v>
          </cell>
          <cell r="Q131" t="str">
            <v>03-6214-1435</v>
          </cell>
          <cell r="R131" t="str">
            <v>03-6214-1461</v>
          </cell>
          <cell r="S131">
            <v>16303</v>
          </cell>
          <cell r="T131">
            <v>232669</v>
          </cell>
          <cell r="U131">
            <v>312668</v>
          </cell>
          <cell r="V131">
            <v>328971</v>
          </cell>
          <cell r="W131">
            <v>232669</v>
          </cell>
          <cell r="X131">
            <v>561640</v>
          </cell>
          <cell r="Y131">
            <v>109657</v>
          </cell>
          <cell r="Z131">
            <v>50000</v>
          </cell>
          <cell r="AA131">
            <v>100000</v>
          </cell>
          <cell r="AB131">
            <v>2200</v>
          </cell>
          <cell r="AC131">
            <v>102200</v>
          </cell>
          <cell r="AD131">
            <v>102200</v>
          </cell>
          <cell r="AE131" t="str">
            <v>23.3</v>
          </cell>
          <cell r="AF131" t="str">
            <v>24.2</v>
          </cell>
          <cell r="AG131" t="str">
            <v>◎</v>
          </cell>
        </row>
        <row r="132">
          <cell r="B132" t="str">
            <v>10A-5299</v>
          </cell>
          <cell r="C132">
            <v>2</v>
          </cell>
          <cell r="E132" t="str">
            <v>きもちんよかね省ｴﾈ改修工事</v>
          </cell>
          <cell r="F132" t="str">
            <v>株式会社　中村建築    中村　哲</v>
          </cell>
          <cell r="G132" t="str">
            <v>株式会社　中村建築</v>
          </cell>
          <cell r="I132" t="str">
            <v>中村　哲</v>
          </cell>
          <cell r="J132" t="str">
            <v>株式会社　中村建築</v>
          </cell>
          <cell r="L132" t="str">
            <v>代表者</v>
          </cell>
          <cell r="M132" t="str">
            <v>中村　哲</v>
          </cell>
          <cell r="N132" t="str">
            <v>847-0133</v>
          </cell>
          <cell r="O132" t="str">
            <v>佐賀県唐津市湊町８９５－１</v>
          </cell>
          <cell r="P132" t="str">
            <v>nakamura@nakamura-kenchiku.jp</v>
          </cell>
          <cell r="Q132" t="str">
            <v>0955-79-0638</v>
          </cell>
          <cell r="R132" t="str">
            <v>0955-79-0800</v>
          </cell>
          <cell r="S132">
            <v>940</v>
          </cell>
          <cell r="T132">
            <v>5976</v>
          </cell>
          <cell r="U132">
            <v>829</v>
          </cell>
          <cell r="V132">
            <v>1769</v>
          </cell>
          <cell r="W132">
            <v>5976</v>
          </cell>
          <cell r="X132">
            <v>7745</v>
          </cell>
          <cell r="Y132">
            <v>589</v>
          </cell>
          <cell r="Z132">
            <v>1992</v>
          </cell>
          <cell r="AA132">
            <v>2581</v>
          </cell>
          <cell r="AB132">
            <v>56</v>
          </cell>
          <cell r="AC132">
            <v>2637</v>
          </cell>
          <cell r="AD132">
            <v>2637</v>
          </cell>
          <cell r="AE132" t="str">
            <v>23.2</v>
          </cell>
          <cell r="AF132" t="str">
            <v>23.3</v>
          </cell>
          <cell r="AG132" t="str">
            <v>○</v>
          </cell>
          <cell r="AH132" t="str">
            <v>工期チェック→OK</v>
          </cell>
        </row>
        <row r="133">
          <cell r="B133" t="str">
            <v>10A-5300</v>
          </cell>
          <cell r="E133" t="str">
            <v>プライムケア桃花林　省エネルギー改修工事</v>
          </cell>
          <cell r="F133" t="str">
            <v>財団法人仁泉会医学研究所  理事長  佐藤　喜一</v>
          </cell>
          <cell r="G133" t="str">
            <v>財団法人仁泉会医学研究所</v>
          </cell>
          <cell r="H133" t="str">
            <v>理事長</v>
          </cell>
          <cell r="I133" t="str">
            <v>佐藤　喜一</v>
          </cell>
          <cell r="J133" t="str">
            <v>株式会社ヤマト</v>
          </cell>
          <cell r="K133" t="str">
            <v>企画開発部</v>
          </cell>
          <cell r="L133" t="str">
            <v>主査</v>
          </cell>
          <cell r="M133" t="str">
            <v>大塚　大輔</v>
          </cell>
          <cell r="N133" t="str">
            <v>371-0844</v>
          </cell>
          <cell r="O133" t="str">
            <v>群馬県前橋市古市町１１８</v>
          </cell>
          <cell r="P133" t="str">
            <v>Otsuka_Daisuke@yamato-se.co.jp</v>
          </cell>
          <cell r="Q133" t="str">
            <v>027-290-1846</v>
          </cell>
          <cell r="R133" t="str">
            <v>027-290-1885</v>
          </cell>
          <cell r="S133">
            <v>24224</v>
          </cell>
          <cell r="T133">
            <v>29008</v>
          </cell>
          <cell r="U133">
            <v>84768</v>
          </cell>
          <cell r="V133">
            <v>108992</v>
          </cell>
          <cell r="W133">
            <v>29008</v>
          </cell>
          <cell r="X133">
            <v>138000</v>
          </cell>
          <cell r="Y133">
            <v>36330</v>
          </cell>
          <cell r="Z133">
            <v>9669</v>
          </cell>
          <cell r="AA133">
            <v>45999</v>
          </cell>
          <cell r="AB133">
            <v>0</v>
          </cell>
          <cell r="AC133">
            <v>45999</v>
          </cell>
          <cell r="AD133">
            <v>45999</v>
          </cell>
          <cell r="AE133" t="str">
            <v>23.3</v>
          </cell>
          <cell r="AF133" t="str">
            <v>23.11</v>
          </cell>
          <cell r="AG133" t="str">
            <v>○</v>
          </cell>
        </row>
        <row r="134">
          <cell r="B134" t="str">
            <v>10A-5305</v>
          </cell>
          <cell r="E134" t="str">
            <v>サンモトビル空調機全館更新工事</v>
          </cell>
          <cell r="F134" t="str">
            <v>株式会社サンモト    宮下　治二郎</v>
          </cell>
          <cell r="G134" t="str">
            <v>株式会社サンモト</v>
          </cell>
          <cell r="I134" t="str">
            <v>宮下　治二郎</v>
          </cell>
          <cell r="J134" t="str">
            <v>株式会社朝日機器エンジニアリング大阪支店</v>
          </cell>
          <cell r="K134" t="str">
            <v>機設事業部</v>
          </cell>
          <cell r="L134" t="str">
            <v>次長</v>
          </cell>
          <cell r="M134" t="str">
            <v>小坂井英市</v>
          </cell>
          <cell r="N134" t="str">
            <v>531-0074</v>
          </cell>
          <cell r="O134" t="str">
            <v>大阪府大阪市北区本庄東３丁目１０番９号</v>
          </cell>
          <cell r="P134" t="str">
            <v>kozakai@akefron.co.jp</v>
          </cell>
          <cell r="Q134" t="str">
            <v>06-6374-9111</v>
          </cell>
          <cell r="R134" t="str">
            <v>06-6374-9112</v>
          </cell>
          <cell r="S134">
            <v>830</v>
          </cell>
          <cell r="T134">
            <v>6000</v>
          </cell>
          <cell r="U134">
            <v>3740</v>
          </cell>
          <cell r="V134">
            <v>4570</v>
          </cell>
          <cell r="W134">
            <v>6000</v>
          </cell>
          <cell r="X134">
            <v>10570</v>
          </cell>
          <cell r="Y134">
            <v>1523</v>
          </cell>
          <cell r="Z134">
            <v>2000</v>
          </cell>
          <cell r="AA134">
            <v>3523</v>
          </cell>
          <cell r="AB134">
            <v>77</v>
          </cell>
          <cell r="AC134">
            <v>3600</v>
          </cell>
          <cell r="AD134">
            <v>3600</v>
          </cell>
          <cell r="AE134" t="str">
            <v>23.3</v>
          </cell>
          <cell r="AF134" t="str">
            <v>23.4</v>
          </cell>
          <cell r="AG134" t="str">
            <v>○</v>
          </cell>
        </row>
        <row r="135">
          <cell r="B135" t="str">
            <v>10A-5306</v>
          </cell>
          <cell r="C135">
            <v>1</v>
          </cell>
          <cell r="E135" t="str">
            <v>医療法人静寿会　渡辺病院　省エネ改修事業</v>
          </cell>
          <cell r="F135" t="str">
            <v>医療法人静寿会　渡辺病院    渡邉　功</v>
          </cell>
          <cell r="G135" t="str">
            <v>医療法人静寿会　渡辺病院</v>
          </cell>
          <cell r="I135" t="str">
            <v>渡邉　功</v>
          </cell>
          <cell r="J135" t="str">
            <v>畿北冷熱株式会社</v>
          </cell>
          <cell r="M135" t="str">
            <v>深　谷　聡</v>
          </cell>
          <cell r="N135" t="str">
            <v>620-0882</v>
          </cell>
          <cell r="O135" t="str">
            <v>京都府福知山市字堀2252番地の１</v>
          </cell>
          <cell r="P135" t="str">
            <v>s-fukaya@kihokureinetsu.co.jp</v>
          </cell>
          <cell r="Q135" t="str">
            <v>0773-23-5568</v>
          </cell>
          <cell r="R135" t="str">
            <v>0773-23-5569</v>
          </cell>
          <cell r="S135">
            <v>1250</v>
          </cell>
          <cell r="T135">
            <v>9400</v>
          </cell>
          <cell r="U135">
            <v>15100</v>
          </cell>
          <cell r="V135">
            <v>16350</v>
          </cell>
          <cell r="W135">
            <v>9400</v>
          </cell>
          <cell r="X135">
            <v>25750</v>
          </cell>
          <cell r="Y135">
            <v>5450</v>
          </cell>
          <cell r="Z135">
            <v>3133</v>
          </cell>
          <cell r="AA135">
            <v>8583</v>
          </cell>
          <cell r="AB135">
            <v>187</v>
          </cell>
          <cell r="AC135">
            <v>8770</v>
          </cell>
          <cell r="AD135">
            <v>8763</v>
          </cell>
          <cell r="AE135" t="str">
            <v>23.3</v>
          </cell>
          <cell r="AF135" t="str">
            <v>23.9</v>
          </cell>
          <cell r="AG135" t="str">
            <v>○</v>
          </cell>
          <cell r="AH135" t="str">
            <v>「注意物件」
諸経費計算ミス修正、増額</v>
          </cell>
        </row>
        <row r="136">
          <cell r="B136" t="str">
            <v>10A-5308</v>
          </cell>
          <cell r="E136" t="str">
            <v>富雄会館　省エネ改修事業</v>
          </cell>
          <cell r="F136" t="str">
            <v>燦ホールディングス株式会社  代表取締役社長  古内　耕太郎</v>
          </cell>
          <cell r="G136" t="str">
            <v>燦ホールディングス株式会社</v>
          </cell>
          <cell r="H136" t="str">
            <v>代表取締役社長</v>
          </cell>
          <cell r="I136" t="str">
            <v>古内　耕太郎</v>
          </cell>
          <cell r="J136" t="str">
            <v>㈱小田沢設備</v>
          </cell>
          <cell r="K136" t="str">
            <v>営業部</v>
          </cell>
          <cell r="L136" t="str">
            <v>次長</v>
          </cell>
          <cell r="M136" t="str">
            <v>飯田信英</v>
          </cell>
          <cell r="N136" t="str">
            <v>542-0072</v>
          </cell>
          <cell r="O136" t="str">
            <v>大阪府大阪市中央区高津1-3-5</v>
          </cell>
          <cell r="P136" t="str">
            <v>osaka@odasawa.com</v>
          </cell>
          <cell r="Q136" t="str">
            <v>06-6763-3212</v>
          </cell>
          <cell r="R136" t="str">
            <v>06-6763-3229</v>
          </cell>
          <cell r="S136">
            <v>3630</v>
          </cell>
          <cell r="T136">
            <v>14412</v>
          </cell>
          <cell r="U136">
            <v>17978</v>
          </cell>
          <cell r="V136">
            <v>21608</v>
          </cell>
          <cell r="W136">
            <v>14412</v>
          </cell>
          <cell r="X136">
            <v>36020</v>
          </cell>
          <cell r="Y136">
            <v>7202</v>
          </cell>
          <cell r="Z136">
            <v>4804</v>
          </cell>
          <cell r="AA136">
            <v>12006</v>
          </cell>
          <cell r="AB136">
            <v>0</v>
          </cell>
          <cell r="AC136">
            <v>12006</v>
          </cell>
          <cell r="AD136">
            <v>12006</v>
          </cell>
          <cell r="AE136" t="str">
            <v>23.3</v>
          </cell>
          <cell r="AF136" t="str">
            <v>24.2</v>
          </cell>
          <cell r="AG136" t="str">
            <v>○</v>
          </cell>
        </row>
        <row r="137">
          <cell r="B137" t="str">
            <v>10A-5309</v>
          </cell>
          <cell r="E137" t="str">
            <v>武蔵野病院における省エネ改修事業</v>
          </cell>
          <cell r="F137" t="str">
            <v>医療法人　医経会　武蔵野病院    佐々木　元</v>
          </cell>
          <cell r="G137" t="str">
            <v>医療法人　医経会　武蔵野病院</v>
          </cell>
          <cell r="I137" t="str">
            <v>佐々木　元</v>
          </cell>
          <cell r="J137" t="str">
            <v>東京ガス㈱</v>
          </cell>
          <cell r="K137" t="str">
            <v>都市ｴﾈﾙｷﾞｰ事業部</v>
          </cell>
          <cell r="M137" t="str">
            <v>遠藤　啓</v>
          </cell>
          <cell r="N137" t="str">
            <v>167-0042</v>
          </cell>
          <cell r="O137" t="str">
            <v>東京都杉並区西荻北5-8-22</v>
          </cell>
          <cell r="P137" t="str">
            <v>hiraku@tokyo-gas.co.jp</v>
          </cell>
          <cell r="Q137" t="str">
            <v>03-5310-5227</v>
          </cell>
          <cell r="R137" t="str">
            <v>03-5310-5230</v>
          </cell>
          <cell r="S137">
            <v>3243</v>
          </cell>
          <cell r="T137">
            <v>18000</v>
          </cell>
          <cell r="U137">
            <v>19107</v>
          </cell>
          <cell r="V137">
            <v>22350</v>
          </cell>
          <cell r="W137">
            <v>18000</v>
          </cell>
          <cell r="X137">
            <v>40350</v>
          </cell>
          <cell r="Y137">
            <v>7450</v>
          </cell>
          <cell r="Z137">
            <v>6000</v>
          </cell>
          <cell r="AA137">
            <v>13450</v>
          </cell>
          <cell r="AB137">
            <v>0</v>
          </cell>
          <cell r="AC137">
            <v>13450</v>
          </cell>
          <cell r="AD137">
            <v>13500</v>
          </cell>
          <cell r="AE137" t="str">
            <v>23.3</v>
          </cell>
          <cell r="AF137" t="str">
            <v>24.3</v>
          </cell>
          <cell r="AG137" t="str">
            <v>○</v>
          </cell>
          <cell r="AH137" t="str">
            <v>設計費を除外、減額</v>
          </cell>
        </row>
        <row r="138">
          <cell r="B138" t="str">
            <v>10A-5310</v>
          </cell>
          <cell r="E138" t="str">
            <v>株式会社ジェイコムウエスト北摂局省エネ改修工事</v>
          </cell>
          <cell r="F138" t="str">
            <v>株式会社ジェイコムウエスト    松本　正幸</v>
          </cell>
          <cell r="G138" t="str">
            <v>株式会社ジェイコムウエスト</v>
          </cell>
          <cell r="I138" t="str">
            <v>松本　正幸</v>
          </cell>
          <cell r="J138" t="str">
            <v>三菱電機ｼｽﾃﾑｻｰﾋﾞｽ㈱</v>
          </cell>
          <cell r="K138" t="str">
            <v>関西支社　商品部　ハウジング営業課</v>
          </cell>
          <cell r="M138" t="str">
            <v>檜木　富雄</v>
          </cell>
          <cell r="N138" t="str">
            <v>531-0076</v>
          </cell>
          <cell r="O138" t="str">
            <v>大阪府北区大淀中1-4-13</v>
          </cell>
          <cell r="P138" t="str">
            <v>hinoki-tomio@melsc.jp</v>
          </cell>
          <cell r="Q138" t="str">
            <v>06-6454-3917</v>
          </cell>
          <cell r="R138" t="str">
            <v>06-6454-3749</v>
          </cell>
          <cell r="S138">
            <v>3000</v>
          </cell>
          <cell r="T138">
            <v>8304</v>
          </cell>
          <cell r="U138">
            <v>2823</v>
          </cell>
          <cell r="V138">
            <v>5823</v>
          </cell>
          <cell r="W138">
            <v>8304</v>
          </cell>
          <cell r="X138">
            <v>14127</v>
          </cell>
          <cell r="Y138">
            <v>1941</v>
          </cell>
          <cell r="Z138">
            <v>2768</v>
          </cell>
          <cell r="AA138">
            <v>4709</v>
          </cell>
          <cell r="AB138">
            <v>0</v>
          </cell>
          <cell r="AC138">
            <v>4709</v>
          </cell>
          <cell r="AD138">
            <v>4709</v>
          </cell>
          <cell r="AE138" t="str">
            <v>23.3</v>
          </cell>
          <cell r="AF138" t="str">
            <v>23.12</v>
          </cell>
          <cell r="AG138" t="str">
            <v>○</v>
          </cell>
          <cell r="AH138" t="str">
            <v>諸経費で調整し補助額変わらず</v>
          </cell>
        </row>
        <row r="139">
          <cell r="B139" t="str">
            <v>10A-5311</v>
          </cell>
          <cell r="E139" t="str">
            <v>老人保健施設せのがわ省エネ改修工事</v>
          </cell>
          <cell r="F139" t="str">
            <v>医療法人社団　長寿会  理事長  畑野　栄治</v>
          </cell>
          <cell r="G139" t="str">
            <v>医療法人社団　長寿会</v>
          </cell>
          <cell r="H139" t="str">
            <v>理事長</v>
          </cell>
          <cell r="I139" t="str">
            <v>畑野　栄治</v>
          </cell>
          <cell r="J139" t="str">
            <v>中国システック㈱</v>
          </cell>
          <cell r="K139" t="str">
            <v>本社　営業部</v>
          </cell>
          <cell r="L139" t="str">
            <v>次長</v>
          </cell>
          <cell r="M139" t="str">
            <v>平田　英雄</v>
          </cell>
          <cell r="N139" t="str">
            <v>732-0826</v>
          </cell>
          <cell r="O139" t="str">
            <v>広島県広島市南区松川町３－２６</v>
          </cell>
          <cell r="P139" t="str">
            <v>hideo.hirata@c-systech.co.jp</v>
          </cell>
          <cell r="Q139" t="str">
            <v>082-261-4962</v>
          </cell>
          <cell r="R139" t="str">
            <v>082-261-8066</v>
          </cell>
          <cell r="S139">
            <v>2660</v>
          </cell>
          <cell r="T139">
            <v>22040</v>
          </cell>
          <cell r="U139">
            <v>7400</v>
          </cell>
          <cell r="V139">
            <v>10060</v>
          </cell>
          <cell r="W139">
            <v>22040</v>
          </cell>
          <cell r="X139">
            <v>32100</v>
          </cell>
          <cell r="Y139">
            <v>3353</v>
          </cell>
          <cell r="Z139">
            <v>7346</v>
          </cell>
          <cell r="AA139">
            <v>10699</v>
          </cell>
          <cell r="AB139">
            <v>41</v>
          </cell>
          <cell r="AC139">
            <v>10740</v>
          </cell>
          <cell r="AD139">
            <v>10740</v>
          </cell>
          <cell r="AE139" t="str">
            <v>23.3</v>
          </cell>
          <cell r="AF139" t="str">
            <v>23.6</v>
          </cell>
          <cell r="AG139" t="str">
            <v>◎</v>
          </cell>
        </row>
        <row r="140">
          <cell r="B140" t="str">
            <v>10A-5313</v>
          </cell>
          <cell r="E140" t="str">
            <v>山梨厚生病院１号館躯体（外皮）・空調・給湯・照明設備の省エネ改修事業</v>
          </cell>
          <cell r="F140" t="str">
            <v>財団法人　山梨厚生会    有泉　憲史</v>
          </cell>
          <cell r="G140" t="str">
            <v>財団法人　山梨厚生会</v>
          </cell>
          <cell r="I140" t="str">
            <v>有泉　憲史</v>
          </cell>
          <cell r="J140" t="str">
            <v>山梨厚生病院</v>
          </cell>
          <cell r="K140" t="str">
            <v>企画管理部</v>
          </cell>
          <cell r="L140" t="str">
            <v>課長代理</v>
          </cell>
          <cell r="M140" t="str">
            <v>田中淳一</v>
          </cell>
          <cell r="N140" t="str">
            <v>405-0033</v>
          </cell>
          <cell r="O140" t="str">
            <v>山梨県山梨市落合860</v>
          </cell>
          <cell r="P140" t="str">
            <v>jun09096404355@yahoo.co.jp</v>
          </cell>
          <cell r="Q140" t="str">
            <v>0553-23-1311</v>
          </cell>
          <cell r="R140" t="str">
            <v>0553-22-1000</v>
          </cell>
          <cell r="S140">
            <v>8000</v>
          </cell>
          <cell r="T140">
            <v>37700</v>
          </cell>
          <cell r="U140">
            <v>48400</v>
          </cell>
          <cell r="V140">
            <v>56400</v>
          </cell>
          <cell r="W140">
            <v>37700</v>
          </cell>
          <cell r="X140">
            <v>94100</v>
          </cell>
          <cell r="Y140">
            <v>18800</v>
          </cell>
          <cell r="Z140">
            <v>12566</v>
          </cell>
          <cell r="AA140">
            <v>31366</v>
          </cell>
          <cell r="AB140">
            <v>634</v>
          </cell>
          <cell r="AC140">
            <v>32000</v>
          </cell>
          <cell r="AD140">
            <v>32000</v>
          </cell>
          <cell r="AE140" t="str">
            <v>23.3</v>
          </cell>
          <cell r="AF140" t="str">
            <v>23.12</v>
          </cell>
          <cell r="AG140" t="str">
            <v>○</v>
          </cell>
        </row>
        <row r="141">
          <cell r="B141" t="str">
            <v>10A-5314</v>
          </cell>
          <cell r="E141" t="str">
            <v>茶屋町共同店舗　空調・断熱改修工事</v>
          </cell>
          <cell r="F141" t="str">
            <v>協同組合　茶屋町共同店舗    森山　尚樹</v>
          </cell>
          <cell r="G141" t="str">
            <v>協同組合　茶屋町共同店舗</v>
          </cell>
          <cell r="I141" t="str">
            <v>森山　尚樹</v>
          </cell>
          <cell r="J141" t="str">
            <v>株式会社　サピックス</v>
          </cell>
          <cell r="K141" t="str">
            <v>営業企画部</v>
          </cell>
          <cell r="L141" t="str">
            <v>係長</v>
          </cell>
          <cell r="M141" t="str">
            <v>粟屋　悟</v>
          </cell>
          <cell r="N141" t="str">
            <v>703-8256</v>
          </cell>
          <cell r="O141" t="str">
            <v>岡山県岡山市中区浜1－6－24</v>
          </cell>
          <cell r="P141" t="str">
            <v>ei-awaya@sapix.ne.jp</v>
          </cell>
          <cell r="Q141" t="str">
            <v>086-272-0666</v>
          </cell>
          <cell r="R141" t="str">
            <v>086-272-0987</v>
          </cell>
          <cell r="S141">
            <v>7920</v>
          </cell>
          <cell r="T141">
            <v>11828</v>
          </cell>
          <cell r="U141">
            <v>9771</v>
          </cell>
          <cell r="V141">
            <v>17691</v>
          </cell>
          <cell r="W141">
            <v>11828</v>
          </cell>
          <cell r="X141">
            <v>29519</v>
          </cell>
          <cell r="Y141">
            <v>5897</v>
          </cell>
          <cell r="Z141">
            <v>3942</v>
          </cell>
          <cell r="AA141">
            <v>9839</v>
          </cell>
          <cell r="AB141">
            <v>216</v>
          </cell>
          <cell r="AC141">
            <v>10055</v>
          </cell>
          <cell r="AD141">
            <v>10056</v>
          </cell>
          <cell r="AE141" t="str">
            <v>23.3</v>
          </cell>
          <cell r="AF141" t="str">
            <v>23.5</v>
          </cell>
          <cell r="AG141" t="str">
            <v>◎</v>
          </cell>
          <cell r="AH141" t="str">
            <v>切り捨て処理、減額</v>
          </cell>
        </row>
        <row r="142">
          <cell r="B142" t="str">
            <v>10A-5318</v>
          </cell>
          <cell r="E142" t="str">
            <v>ダイエー今池店　省エネ改修工事</v>
          </cell>
          <cell r="F142" t="str">
            <v>株式会社ダイエー  営繕・環境ISO推進部　部長  福田　啓三</v>
          </cell>
          <cell r="G142" t="str">
            <v>株式会社ダイエー</v>
          </cell>
          <cell r="H142" t="str">
            <v>営繕・環境ISO推進部　部長</v>
          </cell>
          <cell r="I142" t="str">
            <v>福田　啓三</v>
          </cell>
          <cell r="J142" t="str">
            <v>株式会社ダイエー</v>
          </cell>
          <cell r="K142" t="str">
            <v>総務人事本部　営繕・環境ISO推進部</v>
          </cell>
          <cell r="L142" t="str">
            <v>担当</v>
          </cell>
          <cell r="M142" t="str">
            <v>日浦　祐三</v>
          </cell>
          <cell r="N142" t="str">
            <v>135-0016</v>
          </cell>
          <cell r="O142" t="str">
            <v>東京都江東区東陽２丁目2番20号</v>
          </cell>
          <cell r="P142" t="str">
            <v>yuzo-hiura@email.daiei.co.jp</v>
          </cell>
          <cell r="Q142" t="str">
            <v>03-6388-7373</v>
          </cell>
          <cell r="R142" t="str">
            <v>03-5606-6255</v>
          </cell>
          <cell r="S142">
            <v>19000</v>
          </cell>
          <cell r="T142">
            <v>48072</v>
          </cell>
          <cell r="U142">
            <v>49928</v>
          </cell>
          <cell r="V142">
            <v>68928</v>
          </cell>
          <cell r="W142">
            <v>48072</v>
          </cell>
          <cell r="X142">
            <v>117000</v>
          </cell>
          <cell r="Y142">
            <v>22976</v>
          </cell>
          <cell r="Z142">
            <v>16024</v>
          </cell>
          <cell r="AA142">
            <v>39000</v>
          </cell>
          <cell r="AB142">
            <v>0</v>
          </cell>
          <cell r="AC142">
            <v>39000</v>
          </cell>
          <cell r="AD142">
            <v>39000</v>
          </cell>
          <cell r="AE142" t="str">
            <v>23.3</v>
          </cell>
          <cell r="AF142" t="str">
            <v>23.6</v>
          </cell>
          <cell r="AG142" t="str">
            <v>○</v>
          </cell>
        </row>
        <row r="143">
          <cell r="B143" t="str">
            <v>10A-5319</v>
          </cell>
          <cell r="E143" t="str">
            <v>広島グリーンヒル病院省エネ改修事業</v>
          </cell>
          <cell r="F143" t="str">
            <v>扶桑電通株式会社  取締役社長  藤井　英樹</v>
          </cell>
          <cell r="G143" t="str">
            <v>扶桑電通株式会社</v>
          </cell>
          <cell r="H143" t="str">
            <v>取締役社長</v>
          </cell>
          <cell r="I143" t="str">
            <v>藤井　英樹</v>
          </cell>
          <cell r="J143" t="str">
            <v>扶桑電通株式会社</v>
          </cell>
          <cell r="K143" t="str">
            <v>ファシリティー事業部</v>
          </cell>
          <cell r="L143" t="str">
            <v>次長</v>
          </cell>
          <cell r="M143" t="str">
            <v>浦田　稔</v>
          </cell>
          <cell r="N143" t="str">
            <v>104-0045</v>
          </cell>
          <cell r="O143" t="str">
            <v>東京都中央区築地5-4-18</v>
          </cell>
          <cell r="P143" t="str">
            <v>ffd8255@fusodentsu.co.jp</v>
          </cell>
          <cell r="Q143" t="str">
            <v>03-3544-7241</v>
          </cell>
          <cell r="R143" t="str">
            <v>03-3544-7240</v>
          </cell>
          <cell r="S143">
            <v>9001</v>
          </cell>
          <cell r="T143">
            <v>52647</v>
          </cell>
          <cell r="U143">
            <v>54982</v>
          </cell>
          <cell r="V143">
            <v>63983</v>
          </cell>
          <cell r="W143">
            <v>52647</v>
          </cell>
          <cell r="X143">
            <v>116630</v>
          </cell>
          <cell r="Y143">
            <v>21327</v>
          </cell>
          <cell r="Z143">
            <v>17549</v>
          </cell>
          <cell r="AA143">
            <v>38876</v>
          </cell>
          <cell r="AB143">
            <v>855</v>
          </cell>
          <cell r="AC143">
            <v>39731</v>
          </cell>
          <cell r="AD143">
            <v>39732</v>
          </cell>
          <cell r="AE143" t="str">
            <v>23.3</v>
          </cell>
          <cell r="AF143" t="str">
            <v>23.12</v>
          </cell>
          <cell r="AG143" t="str">
            <v>◎</v>
          </cell>
          <cell r="AH143" t="str">
            <v>工期確認→OK
切り捨て処理、減額</v>
          </cell>
        </row>
        <row r="144">
          <cell r="B144" t="str">
            <v>10A-5321</v>
          </cell>
          <cell r="E144" t="str">
            <v>社会福祉法人博愛会　省エネ改修事業</v>
          </cell>
          <cell r="F144" t="str">
            <v>社会福祉法人博愛会  理事長  深田　純</v>
          </cell>
          <cell r="G144" t="str">
            <v>社会福祉法人博愛会</v>
          </cell>
          <cell r="H144" t="str">
            <v>理事長</v>
          </cell>
          <cell r="I144" t="str">
            <v>深田　純</v>
          </cell>
          <cell r="J144" t="str">
            <v>島根電工株式会社　米子支社</v>
          </cell>
          <cell r="L144" t="str">
            <v>支社長</v>
          </cell>
          <cell r="M144" t="str">
            <v>河原　厚</v>
          </cell>
          <cell r="N144" t="str">
            <v>683-0803</v>
          </cell>
          <cell r="O144" t="str">
            <v>鳥取県米子市日ノ出町1-5-20</v>
          </cell>
          <cell r="P144" t="str">
            <v>agobara@sdgr.co.jp</v>
          </cell>
          <cell r="Q144" t="str">
            <v>0859-33-4171</v>
          </cell>
          <cell r="R144" t="str">
            <v>0859-33-7877</v>
          </cell>
          <cell r="S144">
            <v>7367</v>
          </cell>
          <cell r="T144">
            <v>43827</v>
          </cell>
          <cell r="U144">
            <v>43200</v>
          </cell>
          <cell r="V144">
            <v>50567</v>
          </cell>
          <cell r="W144">
            <v>43827</v>
          </cell>
          <cell r="X144">
            <v>94394</v>
          </cell>
          <cell r="Y144">
            <v>16855</v>
          </cell>
          <cell r="Z144">
            <v>14609</v>
          </cell>
          <cell r="AA144">
            <v>31464</v>
          </cell>
          <cell r="AB144">
            <v>0</v>
          </cell>
          <cell r="AC144">
            <v>31464</v>
          </cell>
          <cell r="AD144">
            <v>31464</v>
          </cell>
          <cell r="AE144" t="str">
            <v>23.3</v>
          </cell>
          <cell r="AF144" t="str">
            <v>23.7</v>
          </cell>
          <cell r="AG144" t="str">
            <v>○</v>
          </cell>
          <cell r="AH144" t="str">
            <v>「注意物件」</v>
          </cell>
        </row>
        <row r="145">
          <cell r="B145" t="str">
            <v>10A-5324</v>
          </cell>
          <cell r="E145" t="str">
            <v>ガーデニアごしょみ省エネ改修事業</v>
          </cell>
          <cell r="F145" t="str">
            <v>社会福祉法人三つ葉会  理事長  佐野　正道</v>
          </cell>
          <cell r="G145" t="str">
            <v>社会福祉法人三つ葉会</v>
          </cell>
          <cell r="H145" t="str">
            <v>理事長</v>
          </cell>
          <cell r="I145" t="str">
            <v>佐野　正道</v>
          </cell>
          <cell r="J145" t="str">
            <v>ダイキンファシリティーズ株式会社</v>
          </cell>
          <cell r="K145" t="str">
            <v>営業技術部</v>
          </cell>
          <cell r="M145" t="str">
            <v>中西　優太</v>
          </cell>
          <cell r="N145" t="str">
            <v>135-0016</v>
          </cell>
          <cell r="O145" t="str">
            <v>東京都江東区東陽５丁目29番3号</v>
          </cell>
          <cell r="P145" t="str">
            <v>yuuta.nakanishi@grp.daikin.co.jp</v>
          </cell>
          <cell r="Q145" t="str">
            <v>03-3648-9614</v>
          </cell>
          <cell r="R145" t="str">
            <v>03-3648-9541</v>
          </cell>
          <cell r="S145">
            <v>3313</v>
          </cell>
          <cell r="T145">
            <v>39350</v>
          </cell>
          <cell r="U145">
            <v>17337</v>
          </cell>
          <cell r="V145">
            <v>20650</v>
          </cell>
          <cell r="W145">
            <v>39350</v>
          </cell>
          <cell r="X145">
            <v>60000</v>
          </cell>
          <cell r="Y145">
            <v>6883</v>
          </cell>
          <cell r="Z145">
            <v>13116</v>
          </cell>
          <cell r="AA145">
            <v>19999</v>
          </cell>
          <cell r="AB145">
            <v>0</v>
          </cell>
          <cell r="AC145">
            <v>19999</v>
          </cell>
          <cell r="AD145">
            <v>20000</v>
          </cell>
          <cell r="AE145" t="str">
            <v>23.3</v>
          </cell>
          <cell r="AF145" t="str">
            <v>23.5</v>
          </cell>
          <cell r="AG145" t="str">
            <v>○</v>
          </cell>
          <cell r="AH145" t="str">
            <v>切り捨て処理、減額</v>
          </cell>
        </row>
        <row r="146">
          <cell r="B146" t="str">
            <v>10A-5325</v>
          </cell>
          <cell r="E146" t="str">
            <v>プレジール森之宮店省エネ改修事業</v>
          </cell>
          <cell r="F146" t="str">
            <v>第元観光株式会社    梅村　春彦</v>
          </cell>
          <cell r="G146" t="str">
            <v>第元観光株式会社</v>
          </cell>
          <cell r="I146" t="str">
            <v>梅村　春彦</v>
          </cell>
          <cell r="J146" t="str">
            <v>株式会社イーテック</v>
          </cell>
          <cell r="K146" t="str">
            <v>営業</v>
          </cell>
          <cell r="L146" t="str">
            <v>主任</v>
          </cell>
          <cell r="M146" t="str">
            <v>児玉　亜紀</v>
          </cell>
          <cell r="N146" t="str">
            <v>590-0813</v>
          </cell>
          <cell r="O146" t="str">
            <v>大阪府堺市堺区神石市之町4-12</v>
          </cell>
          <cell r="P146" t="str">
            <v>kodama@e-tec-web.co.jp</v>
          </cell>
          <cell r="Q146" t="str">
            <v>072-266-3824</v>
          </cell>
          <cell r="R146" t="str">
            <v>072-266-3826</v>
          </cell>
          <cell r="S146">
            <v>833</v>
          </cell>
          <cell r="T146">
            <v>6723</v>
          </cell>
          <cell r="U146">
            <v>2247</v>
          </cell>
          <cell r="V146">
            <v>3080</v>
          </cell>
          <cell r="W146">
            <v>6723</v>
          </cell>
          <cell r="X146">
            <v>9803</v>
          </cell>
          <cell r="Y146">
            <v>1026</v>
          </cell>
          <cell r="Z146">
            <v>2241</v>
          </cell>
          <cell r="AA146">
            <v>3267</v>
          </cell>
          <cell r="AB146">
            <v>0</v>
          </cell>
          <cell r="AC146">
            <v>3267</v>
          </cell>
          <cell r="AD146">
            <v>3267</v>
          </cell>
          <cell r="AE146" t="str">
            <v>23.3</v>
          </cell>
          <cell r="AF146" t="str">
            <v>23.6</v>
          </cell>
          <cell r="AG146" t="str">
            <v>○</v>
          </cell>
        </row>
        <row r="147">
          <cell r="B147" t="str">
            <v>10A-5326</v>
          </cell>
          <cell r="C147">
            <v>1</v>
          </cell>
          <cell r="E147" t="str">
            <v>第二西部ビル空調設備・躯体改修工事</v>
          </cell>
          <cell r="F147" t="str">
            <v>西部ビル株式会社    勝野　喜信</v>
          </cell>
          <cell r="G147" t="str">
            <v>西部ビル株式会社</v>
          </cell>
          <cell r="I147" t="str">
            <v>勝野　喜信</v>
          </cell>
          <cell r="J147" t="str">
            <v>三菱電機ビルテクノサービス　㈱</v>
          </cell>
          <cell r="K147" t="str">
            <v>ビル設備部</v>
          </cell>
          <cell r="L147" t="str">
            <v>参事</v>
          </cell>
          <cell r="M147" t="str">
            <v>佐藤　忠喜</v>
          </cell>
          <cell r="N147" t="str">
            <v>812-0042</v>
          </cell>
          <cell r="O147" t="str">
            <v>福岡県福岡市博多区豊1-9-71</v>
          </cell>
          <cell r="P147" t="str">
            <v>satoh.tadayoshi@meltec.co.jp</v>
          </cell>
          <cell r="Q147" t="str">
            <v>092-474-8224</v>
          </cell>
          <cell r="R147" t="str">
            <v>092-474-8298</v>
          </cell>
          <cell r="S147">
            <v>5935</v>
          </cell>
          <cell r="T147">
            <v>9770</v>
          </cell>
          <cell r="U147">
            <v>6850</v>
          </cell>
          <cell r="V147">
            <v>12785</v>
          </cell>
          <cell r="W147">
            <v>9770</v>
          </cell>
          <cell r="X147">
            <v>22555</v>
          </cell>
          <cell r="Y147">
            <v>4261</v>
          </cell>
          <cell r="Z147">
            <v>3256</v>
          </cell>
          <cell r="AA147">
            <v>7517</v>
          </cell>
          <cell r="AB147">
            <v>0</v>
          </cell>
          <cell r="AC147">
            <v>7517</v>
          </cell>
          <cell r="AD147">
            <v>7518</v>
          </cell>
          <cell r="AE147" t="str">
            <v>23.2</v>
          </cell>
          <cell r="AF147" t="str">
            <v>23.3</v>
          </cell>
          <cell r="AG147" t="str">
            <v>◎</v>
          </cell>
          <cell r="AH147" t="str">
            <v>切り捨て処理、減額</v>
          </cell>
        </row>
        <row r="148">
          <cell r="B148" t="str">
            <v>10A-5327</v>
          </cell>
          <cell r="C148">
            <v>1</v>
          </cell>
          <cell r="E148" t="str">
            <v>山形管工事センター省エネ改修工事</v>
          </cell>
          <cell r="F148" t="str">
            <v>山形市管工事協同組合  理事長  鹿野　淳一</v>
          </cell>
          <cell r="G148" t="str">
            <v>山形市管工事協同組合</v>
          </cell>
          <cell r="H148" t="str">
            <v>理事長</v>
          </cell>
          <cell r="I148" t="str">
            <v>鹿野　淳一</v>
          </cell>
          <cell r="J148" t="str">
            <v>山形市管工事協同組合</v>
          </cell>
          <cell r="L148" t="str">
            <v>事務局長</v>
          </cell>
          <cell r="M148" t="str">
            <v>鈴木　政敏</v>
          </cell>
          <cell r="N148" t="str">
            <v>990-0836</v>
          </cell>
          <cell r="O148" t="str">
            <v>山形県山形市南石関５７番地の２</v>
          </cell>
          <cell r="P148" t="str">
            <v>kankouji@theia.ocn.ne.jp</v>
          </cell>
          <cell r="Q148" t="str">
            <v>023-645-4206</v>
          </cell>
          <cell r="R148" t="str">
            <v>023-645-4241</v>
          </cell>
          <cell r="S148">
            <v>4190</v>
          </cell>
          <cell r="T148">
            <v>7350</v>
          </cell>
          <cell r="U148">
            <v>12160</v>
          </cell>
          <cell r="V148">
            <v>16350</v>
          </cell>
          <cell r="W148">
            <v>7350</v>
          </cell>
          <cell r="X148">
            <v>23700</v>
          </cell>
          <cell r="Y148">
            <v>5450</v>
          </cell>
          <cell r="Z148">
            <v>2450</v>
          </cell>
          <cell r="AA148">
            <v>7900</v>
          </cell>
          <cell r="AB148">
            <v>173</v>
          </cell>
          <cell r="AC148">
            <v>8073</v>
          </cell>
          <cell r="AD148">
            <v>8073</v>
          </cell>
          <cell r="AE148" t="str">
            <v>23.2</v>
          </cell>
          <cell r="AF148" t="str">
            <v>23.6</v>
          </cell>
          <cell r="AG148" t="str">
            <v>○</v>
          </cell>
        </row>
        <row r="149">
          <cell r="B149" t="str">
            <v>10A-5328</v>
          </cell>
          <cell r="E149" t="str">
            <v>あみぱらんど福山店　省エネ改修事業</v>
          </cell>
          <cell r="F149" t="str">
            <v>株式会社アミパラ    筒井　雅久</v>
          </cell>
          <cell r="G149" t="str">
            <v>株式会社アミパラ</v>
          </cell>
          <cell r="I149" t="str">
            <v>筒井　雅久</v>
          </cell>
          <cell r="J149" t="str">
            <v>株式会社イーテック</v>
          </cell>
          <cell r="K149" t="str">
            <v>営業</v>
          </cell>
          <cell r="L149" t="str">
            <v>主任</v>
          </cell>
          <cell r="M149" t="str">
            <v>児玉　亜紀</v>
          </cell>
          <cell r="N149" t="str">
            <v>590-0813</v>
          </cell>
          <cell r="O149" t="str">
            <v>大阪府堺市堺区神石市之町4-12</v>
          </cell>
          <cell r="P149" t="str">
            <v>kodama@e-tec-web.co.jp</v>
          </cell>
          <cell r="Q149" t="str">
            <v>072-266-3824</v>
          </cell>
          <cell r="R149" t="str">
            <v>072-266-3826</v>
          </cell>
          <cell r="S149">
            <v>1300</v>
          </cell>
          <cell r="T149">
            <v>16694</v>
          </cell>
          <cell r="U149">
            <v>9606</v>
          </cell>
          <cell r="V149">
            <v>10906</v>
          </cell>
          <cell r="W149">
            <v>16694</v>
          </cell>
          <cell r="X149">
            <v>27600</v>
          </cell>
          <cell r="Y149">
            <v>3635</v>
          </cell>
          <cell r="Z149">
            <v>5564</v>
          </cell>
          <cell r="AA149">
            <v>9199</v>
          </cell>
          <cell r="AB149">
            <v>0</v>
          </cell>
          <cell r="AC149">
            <v>9199</v>
          </cell>
          <cell r="AD149">
            <v>9199</v>
          </cell>
          <cell r="AE149" t="str">
            <v>23.2</v>
          </cell>
          <cell r="AF149" t="str">
            <v>23.7</v>
          </cell>
          <cell r="AG149" t="str">
            <v>◎</v>
          </cell>
        </row>
        <row r="150">
          <cell r="B150" t="str">
            <v>10A-5329</v>
          </cell>
          <cell r="E150" t="str">
            <v>ｼｸﾞﾅｽﾋﾞﾙ省ｴﾈ化に伴う躯体、設備改修工事</v>
          </cell>
          <cell r="F150" t="str">
            <v>株式会社森友商事  代表取締役  森田　宗男</v>
          </cell>
          <cell r="G150" t="str">
            <v>株式会社森友商事</v>
          </cell>
          <cell r="H150" t="str">
            <v>代表取締役</v>
          </cell>
          <cell r="I150" t="str">
            <v>森田　宗男</v>
          </cell>
          <cell r="J150" t="str">
            <v>廣川電機株式会社</v>
          </cell>
          <cell r="K150" t="str">
            <v>ｴﾝｼﾞﾆｱﾘﾝｸﾞ部</v>
          </cell>
          <cell r="L150" t="str">
            <v>課長</v>
          </cell>
          <cell r="M150" t="str">
            <v>山口正人</v>
          </cell>
          <cell r="N150" t="str">
            <v>660-0815</v>
          </cell>
          <cell r="O150" t="str">
            <v>兵庫県尼崎市杭瀬北新町3-2-2大信ﾋﾞﾙ2F</v>
          </cell>
          <cell r="P150" t="str">
            <v>m-yamaguchi@hems.co.jp</v>
          </cell>
          <cell r="Q150" t="str">
            <v>06-6481-8123</v>
          </cell>
          <cell r="R150" t="str">
            <v>06-6481-7851</v>
          </cell>
          <cell r="S150">
            <v>793</v>
          </cell>
          <cell r="T150">
            <v>27258</v>
          </cell>
          <cell r="U150">
            <v>16697</v>
          </cell>
          <cell r="V150">
            <v>17490</v>
          </cell>
          <cell r="W150">
            <v>27258</v>
          </cell>
          <cell r="X150">
            <v>44748</v>
          </cell>
          <cell r="Y150">
            <v>5830</v>
          </cell>
          <cell r="Z150">
            <v>9086</v>
          </cell>
          <cell r="AA150">
            <v>14916</v>
          </cell>
          <cell r="AB150">
            <v>0</v>
          </cell>
          <cell r="AC150">
            <v>14916</v>
          </cell>
          <cell r="AD150">
            <v>14916</v>
          </cell>
          <cell r="AE150" t="str">
            <v>23.3</v>
          </cell>
          <cell r="AF150" t="str">
            <v>23.6</v>
          </cell>
          <cell r="AG150" t="str">
            <v>◎</v>
          </cell>
          <cell r="AH150" t="str">
            <v>工期確認→OK</v>
          </cell>
        </row>
        <row r="151">
          <cell r="B151" t="str">
            <v>10A-5330</v>
          </cell>
          <cell r="E151" t="str">
            <v>春日井中央ホテル省エネ改修工事</v>
          </cell>
          <cell r="F151" t="str">
            <v>日新住宅株式会社    坂井　昇</v>
          </cell>
          <cell r="G151" t="str">
            <v>日新住宅株式会社</v>
          </cell>
          <cell r="I151" t="str">
            <v>坂井　昇</v>
          </cell>
          <cell r="J151" t="str">
            <v>日新住宅株式会社</v>
          </cell>
          <cell r="L151" t="str">
            <v>支配人</v>
          </cell>
          <cell r="M151" t="str">
            <v>坂井　健晴</v>
          </cell>
          <cell r="N151" t="str">
            <v>486-0849</v>
          </cell>
          <cell r="O151" t="str">
            <v>愛知県春日井市八田町7-1-13</v>
          </cell>
          <cell r="P151" t="str">
            <v>nisshin@md.ccnw.ne.jp</v>
          </cell>
          <cell r="Q151" t="str">
            <v>0568-83-4370</v>
          </cell>
          <cell r="R151" t="str">
            <v>0568-83-4390</v>
          </cell>
          <cell r="S151">
            <v>900</v>
          </cell>
          <cell r="T151">
            <v>11300</v>
          </cell>
          <cell r="U151">
            <v>8399</v>
          </cell>
          <cell r="V151">
            <v>9299</v>
          </cell>
          <cell r="W151">
            <v>11300</v>
          </cell>
          <cell r="X151">
            <v>20599</v>
          </cell>
          <cell r="Y151">
            <v>3099</v>
          </cell>
          <cell r="Z151">
            <v>3766</v>
          </cell>
          <cell r="AA151">
            <v>6865</v>
          </cell>
          <cell r="AB151">
            <v>0</v>
          </cell>
          <cell r="AC151">
            <v>6865</v>
          </cell>
          <cell r="AD151">
            <v>6865</v>
          </cell>
          <cell r="AE151" t="str">
            <v>23.3</v>
          </cell>
          <cell r="AF151" t="str">
            <v>23.11</v>
          </cell>
          <cell r="AG151" t="str">
            <v>○</v>
          </cell>
          <cell r="AH151" t="str">
            <v>改修割合43.8％、外貼フィルム</v>
          </cell>
        </row>
        <row r="152">
          <cell r="B152" t="str">
            <v>10A-5335</v>
          </cell>
          <cell r="C152">
            <v>5</v>
          </cell>
          <cell r="E152" t="str">
            <v>小萱OGMﾁｪﾘｰｸﾘｰｸｶﾝﾄﾘｰｸﾗﾌﾞ殿 ｸﾗﾌﾞﾊｳｽ躯体断熱・空調設備改修工事</v>
          </cell>
          <cell r="F152" t="str">
            <v>OGI小萱株式会社    伊藤　勉</v>
          </cell>
          <cell r="G152" t="str">
            <v>OGI小萱株式会社</v>
          </cell>
          <cell r="I152" t="str">
            <v>伊藤　勉</v>
          </cell>
          <cell r="J152" t="str">
            <v>関西日立株式会社</v>
          </cell>
          <cell r="K152" t="str">
            <v>第一営業本部営業第二部環境施設ｸﾞﾙｰﾌﾟ</v>
          </cell>
          <cell r="L152" t="str">
            <v>部長代理</v>
          </cell>
          <cell r="M152" t="str">
            <v>丸山　正人</v>
          </cell>
          <cell r="N152" t="str">
            <v>554-0012</v>
          </cell>
          <cell r="O152" t="str">
            <v>大阪府大阪市此花区西九条1丁目26番7号</v>
          </cell>
          <cell r="P152" t="str">
            <v>m.maruyama@kansaihitachi.co.jp</v>
          </cell>
          <cell r="Q152" t="str">
            <v>06-6464-4067</v>
          </cell>
          <cell r="R152" t="str">
            <v>06-6464-4068</v>
          </cell>
          <cell r="S152">
            <v>7500</v>
          </cell>
          <cell r="T152">
            <v>51000</v>
          </cell>
          <cell r="U152">
            <v>29000</v>
          </cell>
          <cell r="V152">
            <v>36500</v>
          </cell>
          <cell r="W152">
            <v>51000</v>
          </cell>
          <cell r="X152">
            <v>87500</v>
          </cell>
          <cell r="Y152">
            <v>12166</v>
          </cell>
          <cell r="Z152">
            <v>17000</v>
          </cell>
          <cell r="AA152">
            <v>29166</v>
          </cell>
          <cell r="AB152">
            <v>0</v>
          </cell>
          <cell r="AC152">
            <v>29166</v>
          </cell>
          <cell r="AD152">
            <v>29167</v>
          </cell>
          <cell r="AE152" t="str">
            <v>23.3</v>
          </cell>
          <cell r="AF152" t="str">
            <v>23.6</v>
          </cell>
          <cell r="AG152" t="str">
            <v>○</v>
          </cell>
          <cell r="AH152" t="str">
            <v>切り捨て処理、減額
工期チェック→OK</v>
          </cell>
        </row>
        <row r="153">
          <cell r="B153" t="str">
            <v>10A-5336</v>
          </cell>
          <cell r="E153" t="str">
            <v>栃木ケアセンタ－そよ風改修工事</v>
          </cell>
          <cell r="F153" t="str">
            <v>株式会社メデカジャパン    渡邊　信義</v>
          </cell>
          <cell r="G153" t="str">
            <v>株式会社メデカジャパン</v>
          </cell>
          <cell r="I153" t="str">
            <v>渡邊　信義</v>
          </cell>
          <cell r="J153" t="str">
            <v>株式会社エアコン修理センタ－本部</v>
          </cell>
          <cell r="L153" t="str">
            <v>代表取締役</v>
          </cell>
          <cell r="M153" t="str">
            <v>鈴木比呂</v>
          </cell>
          <cell r="N153" t="str">
            <v>333-0801</v>
          </cell>
          <cell r="O153" t="str">
            <v>埼玉県川口市東川口１－１５－１３</v>
          </cell>
          <cell r="P153" t="str">
            <v>arc1999@almond.ocn.ne.jp</v>
          </cell>
          <cell r="Q153" t="str">
            <v>048-446-9675</v>
          </cell>
          <cell r="R153" t="str">
            <v>048-446-9676</v>
          </cell>
          <cell r="S153">
            <v>1290</v>
          </cell>
          <cell r="T153">
            <v>7113</v>
          </cell>
          <cell r="U153">
            <v>10155</v>
          </cell>
          <cell r="V153">
            <v>11445</v>
          </cell>
          <cell r="W153">
            <v>7113</v>
          </cell>
          <cell r="X153">
            <v>18558</v>
          </cell>
          <cell r="Y153">
            <v>3815</v>
          </cell>
          <cell r="Z153">
            <v>2371</v>
          </cell>
          <cell r="AA153">
            <v>6186</v>
          </cell>
          <cell r="AB153">
            <v>136</v>
          </cell>
          <cell r="AC153">
            <v>6322</v>
          </cell>
          <cell r="AD153">
            <v>6322</v>
          </cell>
          <cell r="AE153" t="str">
            <v>23.3</v>
          </cell>
          <cell r="AF153" t="str">
            <v>23.5</v>
          </cell>
          <cell r="AG153" t="str">
            <v>◎</v>
          </cell>
        </row>
        <row r="154">
          <cell r="B154" t="str">
            <v>10A-5337</v>
          </cell>
          <cell r="C154">
            <v>1</v>
          </cell>
          <cell r="E154" t="str">
            <v>三和テクノ本社社屋</v>
          </cell>
          <cell r="F154" t="str">
            <v>三和テクノ株式会社    余郷　達也</v>
          </cell>
          <cell r="G154" t="str">
            <v>三和テクノ株式会社</v>
          </cell>
          <cell r="I154" t="str">
            <v>余郷　達也</v>
          </cell>
          <cell r="J154" t="str">
            <v>三和テクノ株式会社</v>
          </cell>
          <cell r="K154" t="str">
            <v>営業企画本部</v>
          </cell>
          <cell r="L154" t="str">
            <v>本部長</v>
          </cell>
          <cell r="M154" t="str">
            <v>梶浦弘二</v>
          </cell>
          <cell r="N154" t="str">
            <v>496-0853</v>
          </cell>
          <cell r="O154" t="str">
            <v>愛知県津島市宮川町１－７２</v>
          </cell>
          <cell r="P154" t="str">
            <v>sanwa@sanwat.co.jp</v>
          </cell>
          <cell r="Q154" t="str">
            <v>0567-24-9300</v>
          </cell>
          <cell r="R154" t="str">
            <v>0567-24-5721</v>
          </cell>
          <cell r="S154">
            <v>835</v>
          </cell>
          <cell r="T154">
            <v>5000</v>
          </cell>
          <cell r="U154">
            <v>3300</v>
          </cell>
          <cell r="V154">
            <v>4135</v>
          </cell>
          <cell r="W154">
            <v>5000</v>
          </cell>
          <cell r="X154">
            <v>9135</v>
          </cell>
          <cell r="Y154">
            <v>1378</v>
          </cell>
          <cell r="Z154">
            <v>1666</v>
          </cell>
          <cell r="AA154">
            <v>3044</v>
          </cell>
          <cell r="AB154">
            <v>66</v>
          </cell>
          <cell r="AC154">
            <v>3110</v>
          </cell>
          <cell r="AD154">
            <v>3110</v>
          </cell>
          <cell r="AE154" t="str">
            <v>23.2</v>
          </cell>
          <cell r="AF154" t="str">
            <v>23.3</v>
          </cell>
          <cell r="AG154" t="str">
            <v>○</v>
          </cell>
        </row>
        <row r="155">
          <cell r="B155" t="str">
            <v>10A-5338</v>
          </cell>
          <cell r="E155" t="str">
            <v>ナント自動車学校省エネ改修工事</v>
          </cell>
          <cell r="F155" t="str">
            <v xml:space="preserve">福嶋　一三男    </v>
          </cell>
          <cell r="G155" t="str">
            <v>福嶋　一三男</v>
          </cell>
          <cell r="J155" t="str">
            <v>株式会社椋本工務店</v>
          </cell>
          <cell r="K155" t="str">
            <v>総務部</v>
          </cell>
          <cell r="L155" t="str">
            <v>役員</v>
          </cell>
          <cell r="M155" t="str">
            <v>椋本玲子</v>
          </cell>
          <cell r="N155" t="str">
            <v>637-0092</v>
          </cell>
          <cell r="O155" t="str">
            <v>奈良県五條市岡町2392番地</v>
          </cell>
          <cell r="P155" t="str">
            <v>muku-01@m4.kcn.ne.jp</v>
          </cell>
          <cell r="Q155" t="str">
            <v>0747-24-2568</v>
          </cell>
          <cell r="R155" t="str">
            <v>0747-25-2122</v>
          </cell>
          <cell r="S155">
            <v>1602</v>
          </cell>
          <cell r="T155">
            <v>4114</v>
          </cell>
          <cell r="U155">
            <v>1336</v>
          </cell>
          <cell r="V155">
            <v>2938</v>
          </cell>
          <cell r="W155">
            <v>4114</v>
          </cell>
          <cell r="X155">
            <v>7052</v>
          </cell>
          <cell r="Y155">
            <v>979</v>
          </cell>
          <cell r="Z155">
            <v>1371</v>
          </cell>
          <cell r="AA155">
            <v>2350</v>
          </cell>
          <cell r="AB155">
            <v>51</v>
          </cell>
          <cell r="AC155">
            <v>2401</v>
          </cell>
          <cell r="AD155">
            <v>2402</v>
          </cell>
          <cell r="AE155" t="str">
            <v>23.1</v>
          </cell>
          <cell r="AF155" t="str">
            <v>23.5</v>
          </cell>
          <cell r="AG155" t="str">
            <v>○</v>
          </cell>
          <cell r="AH155" t="str">
            <v>「注意物件」
様式4-1、I、計算ミス修正、減額</v>
          </cell>
        </row>
        <row r="156">
          <cell r="B156" t="str">
            <v>10A-5339</v>
          </cell>
          <cell r="E156" t="str">
            <v>別所ケアセンタ－そよ風改修工事</v>
          </cell>
          <cell r="F156" t="str">
            <v>株式会社メデカジャパン    渡邊　信義</v>
          </cell>
          <cell r="G156" t="str">
            <v>株式会社メデカジャパン</v>
          </cell>
          <cell r="I156" t="str">
            <v>渡邊　信義</v>
          </cell>
          <cell r="J156" t="str">
            <v>株式会社エアコン修理センタ－本部</v>
          </cell>
          <cell r="L156" t="str">
            <v>代表取締役</v>
          </cell>
          <cell r="M156" t="str">
            <v>鈴木比呂</v>
          </cell>
          <cell r="N156" t="str">
            <v>333-0801</v>
          </cell>
          <cell r="O156" t="str">
            <v>埼玉県川口市東川口１－１５－１３</v>
          </cell>
          <cell r="P156" t="str">
            <v>arc1999@almond.ocn.ne.jp</v>
          </cell>
          <cell r="Q156" t="str">
            <v>048-446-9675</v>
          </cell>
          <cell r="R156" t="str">
            <v>048-446-9676</v>
          </cell>
          <cell r="S156">
            <v>1480</v>
          </cell>
          <cell r="T156">
            <v>7496</v>
          </cell>
          <cell r="U156">
            <v>11515</v>
          </cell>
          <cell r="V156">
            <v>12995</v>
          </cell>
          <cell r="W156">
            <v>7496</v>
          </cell>
          <cell r="X156">
            <v>20491</v>
          </cell>
          <cell r="Y156">
            <v>4331</v>
          </cell>
          <cell r="Z156">
            <v>2498</v>
          </cell>
          <cell r="AA156">
            <v>6829</v>
          </cell>
          <cell r="AB156">
            <v>150</v>
          </cell>
          <cell r="AC156">
            <v>6979</v>
          </cell>
          <cell r="AD156">
            <v>6981</v>
          </cell>
          <cell r="AE156" t="str">
            <v>23.3</v>
          </cell>
          <cell r="AF156" t="str">
            <v>23.5</v>
          </cell>
          <cell r="AG156" t="str">
            <v>○</v>
          </cell>
          <cell r="AH156" t="str">
            <v>様式4-1、GH切捨て処理、減額</v>
          </cell>
        </row>
        <row r="157">
          <cell r="B157" t="str">
            <v>10A-5340</v>
          </cell>
          <cell r="C157">
            <v>1</v>
          </cell>
          <cell r="E157" t="str">
            <v>老人福祉施設サンライフ長嶺</v>
          </cell>
          <cell r="F157" t="str">
            <v>社会福祉法人白富会　ケアハウス　サンライフ長嶺    富永　博文</v>
          </cell>
          <cell r="G157" t="str">
            <v>社会福祉法人白富会　ケアハウス　サンライフ長嶺</v>
          </cell>
          <cell r="I157" t="str">
            <v>富永　博文</v>
          </cell>
          <cell r="J157" t="str">
            <v>ダイキン空調九州㈱</v>
          </cell>
          <cell r="K157" t="str">
            <v>技術部設計工事課</v>
          </cell>
          <cell r="L157" t="str">
            <v>副長</v>
          </cell>
          <cell r="M157" t="str">
            <v>檜室勇一</v>
          </cell>
          <cell r="N157" t="str">
            <v>862-0936</v>
          </cell>
          <cell r="O157" t="str">
            <v>熊本県熊本市馬渡1丁目15番15号</v>
          </cell>
          <cell r="P157" t="str">
            <v>yuuichi.himuro@grp.daikin.co.jp</v>
          </cell>
          <cell r="Q157" t="str">
            <v>096-334-3055</v>
          </cell>
          <cell r="R157" t="str">
            <v>096-334-3071</v>
          </cell>
          <cell r="S157">
            <v>3000</v>
          </cell>
          <cell r="T157">
            <v>21100</v>
          </cell>
          <cell r="U157">
            <v>8600</v>
          </cell>
          <cell r="V157">
            <v>11600</v>
          </cell>
          <cell r="W157">
            <v>21100</v>
          </cell>
          <cell r="X157">
            <v>32700</v>
          </cell>
          <cell r="Y157">
            <v>3866</v>
          </cell>
          <cell r="Z157">
            <v>7033</v>
          </cell>
          <cell r="AA157">
            <v>10899</v>
          </cell>
          <cell r="AB157">
            <v>0</v>
          </cell>
          <cell r="AC157">
            <v>10899</v>
          </cell>
          <cell r="AD157">
            <v>10900</v>
          </cell>
          <cell r="AE157" t="str">
            <v>23.3</v>
          </cell>
          <cell r="AF157" t="str">
            <v>23.6</v>
          </cell>
          <cell r="AG157" t="str">
            <v>○</v>
          </cell>
          <cell r="AH157" t="str">
            <v>様式4-1、G切捨て処理、減額</v>
          </cell>
        </row>
        <row r="158">
          <cell r="B158" t="str">
            <v>10A-5341</v>
          </cell>
          <cell r="E158" t="str">
            <v>富士OGMｺﾞﾙﾌｸﾗﾌﾞ殿 小野ｺｰｽｸﾗﾌﾞﾊｳｽ 躯体断熱・空調設備・給湯設備改修工事</v>
          </cell>
          <cell r="F158" t="str">
            <v>株式会社OGI小野    伊藤　勉</v>
          </cell>
          <cell r="G158" t="str">
            <v>株式会社OGI小野</v>
          </cell>
          <cell r="I158" t="str">
            <v>伊藤　勉</v>
          </cell>
          <cell r="J158" t="str">
            <v>関西日立株式会社</v>
          </cell>
          <cell r="K158" t="str">
            <v>第一営業本部営業第二部環境施設ｸﾞﾙｰﾌﾟ</v>
          </cell>
          <cell r="L158" t="str">
            <v>部長代理</v>
          </cell>
          <cell r="M158" t="str">
            <v>丸山　正人</v>
          </cell>
          <cell r="N158" t="str">
            <v>554-0012</v>
          </cell>
          <cell r="O158" t="str">
            <v>大阪府大阪市此花区西九条1丁目26番7号</v>
          </cell>
          <cell r="P158" t="str">
            <v>m.maruyama@kansaihitachi.co.jp</v>
          </cell>
          <cell r="Q158" t="str">
            <v>06-6464-4067</v>
          </cell>
          <cell r="R158" t="str">
            <v>06-6464-4068</v>
          </cell>
          <cell r="S158">
            <v>9250</v>
          </cell>
          <cell r="T158">
            <v>41200</v>
          </cell>
          <cell r="U158">
            <v>33800</v>
          </cell>
          <cell r="V158">
            <v>43050</v>
          </cell>
          <cell r="W158">
            <v>41200</v>
          </cell>
          <cell r="X158">
            <v>84250</v>
          </cell>
          <cell r="Y158">
            <v>14350</v>
          </cell>
          <cell r="Z158">
            <v>13733</v>
          </cell>
          <cell r="AA158">
            <v>28083</v>
          </cell>
          <cell r="AB158">
            <v>0</v>
          </cell>
          <cell r="AC158">
            <v>28083</v>
          </cell>
          <cell r="AD158">
            <v>28083</v>
          </cell>
          <cell r="AE158" t="str">
            <v>23.3</v>
          </cell>
          <cell r="AF158" t="str">
            <v>23.6</v>
          </cell>
          <cell r="AG158" t="str">
            <v>○</v>
          </cell>
          <cell r="AH158" t="str">
            <v>工期チェック→OK</v>
          </cell>
        </row>
        <row r="159">
          <cell r="B159" t="str">
            <v>10A-5342</v>
          </cell>
          <cell r="E159" t="str">
            <v>行田ケアセンタ－そよ風</v>
          </cell>
          <cell r="F159" t="str">
            <v>株式会社メデカジャパン    渡邊　信義</v>
          </cell>
          <cell r="G159" t="str">
            <v>株式会社メデカジャパン</v>
          </cell>
          <cell r="I159" t="str">
            <v>渡邊　信義</v>
          </cell>
          <cell r="J159" t="str">
            <v>株式会社エアコン修理センタ－本部</v>
          </cell>
          <cell r="L159" t="str">
            <v>代表取締役</v>
          </cell>
          <cell r="M159" t="str">
            <v>鈴木比呂</v>
          </cell>
          <cell r="N159" t="str">
            <v>333-0801</v>
          </cell>
          <cell r="O159" t="str">
            <v>埼玉県川口市東川口１－１５－１３</v>
          </cell>
          <cell r="P159" t="str">
            <v>arc1999@almond.ocn.ne.jp</v>
          </cell>
          <cell r="Q159" t="str">
            <v>048-446-9675</v>
          </cell>
          <cell r="R159" t="str">
            <v>048-446-9676</v>
          </cell>
          <cell r="S159">
            <v>1850</v>
          </cell>
          <cell r="T159">
            <v>9114</v>
          </cell>
          <cell r="U159">
            <v>21916</v>
          </cell>
          <cell r="V159">
            <v>23766</v>
          </cell>
          <cell r="W159">
            <v>9114</v>
          </cell>
          <cell r="X159">
            <v>32880</v>
          </cell>
          <cell r="Y159">
            <v>7922</v>
          </cell>
          <cell r="Z159">
            <v>3038</v>
          </cell>
          <cell r="AA159">
            <v>10960</v>
          </cell>
          <cell r="AB159">
            <v>241</v>
          </cell>
          <cell r="AC159">
            <v>11201</v>
          </cell>
          <cell r="AD159">
            <v>11201</v>
          </cell>
          <cell r="AE159" t="str">
            <v>23.3</v>
          </cell>
          <cell r="AF159" t="str">
            <v>23.5</v>
          </cell>
          <cell r="AG159" t="str">
            <v>◎</v>
          </cell>
        </row>
        <row r="160">
          <cell r="B160" t="str">
            <v>10A-5345</v>
          </cell>
          <cell r="C160">
            <v>1</v>
          </cell>
          <cell r="E160" t="str">
            <v>富士宮ゴルフクラブ　クラブハウス省エネルギー改修事業</v>
          </cell>
          <cell r="F160" t="str">
            <v>富士宮観光開発株式会社    辰巳　充弘</v>
          </cell>
          <cell r="G160" t="str">
            <v>富士宮観光開発株式会社</v>
          </cell>
          <cell r="I160" t="str">
            <v>辰巳　充弘</v>
          </cell>
          <cell r="J160" t="str">
            <v>株式会社エベ冷凍空調機器</v>
          </cell>
          <cell r="L160" t="str">
            <v>代表取締役</v>
          </cell>
          <cell r="M160" t="str">
            <v>江部光男</v>
          </cell>
          <cell r="N160" t="str">
            <v>411-0941</v>
          </cell>
          <cell r="O160" t="str">
            <v>静岡県駿東郡長泉町上土狩７４－１２</v>
          </cell>
          <cell r="P160" t="str">
            <v>info@ebe-aircon.jp</v>
          </cell>
          <cell r="Q160" t="str">
            <v>055-986-4201</v>
          </cell>
          <cell r="R160" t="str">
            <v>055-986-9356</v>
          </cell>
          <cell r="S160">
            <v>3278</v>
          </cell>
          <cell r="T160">
            <v>22650</v>
          </cell>
          <cell r="U160">
            <v>13821</v>
          </cell>
          <cell r="V160">
            <v>17099</v>
          </cell>
          <cell r="W160">
            <v>22650</v>
          </cell>
          <cell r="X160">
            <v>39749</v>
          </cell>
          <cell r="Y160">
            <v>5699</v>
          </cell>
          <cell r="Z160">
            <v>7550</v>
          </cell>
          <cell r="AA160">
            <v>13249</v>
          </cell>
          <cell r="AB160">
            <v>291</v>
          </cell>
          <cell r="AC160">
            <v>13540</v>
          </cell>
          <cell r="AD160">
            <v>13540</v>
          </cell>
          <cell r="AE160" t="str">
            <v>23.3</v>
          </cell>
          <cell r="AF160" t="str">
            <v>23.6</v>
          </cell>
          <cell r="AG160" t="str">
            <v>○</v>
          </cell>
        </row>
        <row r="161">
          <cell r="B161" t="str">
            <v>10A-5349</v>
          </cell>
          <cell r="C161">
            <v>1</v>
          </cell>
          <cell r="E161" t="str">
            <v>西出自動車工作所本社ビル省エネ改修工事</v>
          </cell>
          <cell r="F161" t="str">
            <v>株式会社　西出自動車工作所    西出　謙次</v>
          </cell>
          <cell r="G161" t="str">
            <v>株式会社　西出自動車工作所</v>
          </cell>
          <cell r="I161" t="str">
            <v>西出　謙次</v>
          </cell>
          <cell r="J161" t="str">
            <v>大和ハウス工業株式会社</v>
          </cell>
          <cell r="K161" t="str">
            <v>環境エネルギー事業統括部</v>
          </cell>
          <cell r="L161" t="str">
            <v>主任</v>
          </cell>
          <cell r="M161" t="str">
            <v>小出　尚之</v>
          </cell>
          <cell r="N161" t="str">
            <v>530-8241</v>
          </cell>
          <cell r="O161" t="str">
            <v>大阪府大阪市北区梅田３丁目３番５号</v>
          </cell>
          <cell r="P161" t="str">
            <v>koide@daiwahouse.jp</v>
          </cell>
          <cell r="Q161" t="str">
            <v>06-6342-1721</v>
          </cell>
          <cell r="R161" t="str">
            <v>06-6342-1299</v>
          </cell>
          <cell r="S161">
            <v>1430</v>
          </cell>
          <cell r="T161">
            <v>12082</v>
          </cell>
          <cell r="U161">
            <v>7488</v>
          </cell>
          <cell r="V161">
            <v>8918</v>
          </cell>
          <cell r="W161">
            <v>12082</v>
          </cell>
          <cell r="X161">
            <v>21000</v>
          </cell>
          <cell r="Y161">
            <v>2972</v>
          </cell>
          <cell r="Z161">
            <v>4027</v>
          </cell>
          <cell r="AA161">
            <v>6999</v>
          </cell>
          <cell r="AB161">
            <v>153</v>
          </cell>
          <cell r="AC161">
            <v>7152</v>
          </cell>
          <cell r="AD161">
            <v>7154</v>
          </cell>
          <cell r="AE161" t="str">
            <v>23.3</v>
          </cell>
          <cell r="AF161" t="str">
            <v>23.5</v>
          </cell>
          <cell r="AG161" t="str">
            <v>○</v>
          </cell>
          <cell r="AH161" t="str">
            <v>様式4-1、J切捨て処理、減額</v>
          </cell>
        </row>
        <row r="162">
          <cell r="B162" t="str">
            <v>10A-5350</v>
          </cell>
          <cell r="E162" t="str">
            <v>ウエノU-PALビル省エネ改修事業</v>
          </cell>
          <cell r="F162" t="str">
            <v>住友信託銀行株式会社  支配人  千葉　達也</v>
          </cell>
          <cell r="G162" t="str">
            <v>住友信託銀行株式会社</v>
          </cell>
          <cell r="H162" t="str">
            <v>支配人</v>
          </cell>
          <cell r="I162" t="str">
            <v>千葉　達也</v>
          </cell>
          <cell r="J162" t="str">
            <v>ダイキンファシリティーズ株式会社</v>
          </cell>
          <cell r="K162" t="str">
            <v>営業技術部</v>
          </cell>
          <cell r="M162" t="str">
            <v>宮下　剛</v>
          </cell>
          <cell r="N162" t="str">
            <v>135-0016</v>
          </cell>
          <cell r="O162" t="str">
            <v>東京都江東区東陽5-29-3　住友不動産第2東陽ビル2階</v>
          </cell>
          <cell r="P162" t="str">
            <v>gou.miyashita@grp.daikin.co.jp</v>
          </cell>
          <cell r="Q162" t="str">
            <v>03-3648-9614</v>
          </cell>
          <cell r="R162" t="str">
            <v>03-3648-9541</v>
          </cell>
          <cell r="S162">
            <v>2881</v>
          </cell>
          <cell r="T162">
            <v>22519</v>
          </cell>
          <cell r="U162">
            <v>11481</v>
          </cell>
          <cell r="V162">
            <v>14362</v>
          </cell>
          <cell r="W162">
            <v>22519</v>
          </cell>
          <cell r="X162">
            <v>36881</v>
          </cell>
          <cell r="Y162">
            <v>4787</v>
          </cell>
          <cell r="Z162">
            <v>7506</v>
          </cell>
          <cell r="AA162">
            <v>12293</v>
          </cell>
          <cell r="AB162">
            <v>0</v>
          </cell>
          <cell r="AC162">
            <v>12293</v>
          </cell>
          <cell r="AD162">
            <v>12293</v>
          </cell>
          <cell r="AE162" t="str">
            <v>23.3</v>
          </cell>
          <cell r="AF162" t="str">
            <v>23.5</v>
          </cell>
          <cell r="AG162" t="str">
            <v>◎</v>
          </cell>
          <cell r="AH162" t="str">
            <v>工期確認→OK</v>
          </cell>
        </row>
        <row r="163">
          <cell r="B163" t="str">
            <v>10A-5351</v>
          </cell>
          <cell r="E163" t="str">
            <v>セントポーリア省エネ改修事業</v>
          </cell>
          <cell r="F163" t="str">
            <v>特定医療法人　芳香会    田中　路子</v>
          </cell>
          <cell r="G163" t="str">
            <v>特定医療法人　芳香会</v>
          </cell>
          <cell r="I163" t="str">
            <v>田中　路子</v>
          </cell>
          <cell r="J163" t="str">
            <v>株式会社ディー・エス・テック</v>
          </cell>
          <cell r="K163" t="str">
            <v>ソリューション営業２課</v>
          </cell>
          <cell r="L163" t="str">
            <v>課長</v>
          </cell>
          <cell r="M163" t="str">
            <v>冨田守寿</v>
          </cell>
          <cell r="N163" t="str">
            <v>812-0004</v>
          </cell>
          <cell r="O163" t="str">
            <v>福岡県福岡市博多区榎田２丁目1番１８号</v>
          </cell>
          <cell r="P163" t="str">
            <v>morihisa.tomita@grp.daikin.co.jp</v>
          </cell>
          <cell r="Q163" t="str">
            <v>092-411-9243</v>
          </cell>
          <cell r="R163" t="str">
            <v>092-481-0757</v>
          </cell>
          <cell r="S163">
            <v>3850</v>
          </cell>
          <cell r="T163">
            <v>34630</v>
          </cell>
          <cell r="U163">
            <v>21520</v>
          </cell>
          <cell r="V163">
            <v>25370</v>
          </cell>
          <cell r="W163">
            <v>34630</v>
          </cell>
          <cell r="X163">
            <v>60000</v>
          </cell>
          <cell r="Y163">
            <v>8456</v>
          </cell>
          <cell r="Z163">
            <v>11543</v>
          </cell>
          <cell r="AA163">
            <v>19999</v>
          </cell>
          <cell r="AB163">
            <v>439</v>
          </cell>
          <cell r="AC163">
            <v>20438</v>
          </cell>
          <cell r="AD163">
            <v>20438</v>
          </cell>
          <cell r="AE163" t="str">
            <v>23.3</v>
          </cell>
          <cell r="AF163" t="str">
            <v>23.5</v>
          </cell>
          <cell r="AG163" t="str">
            <v>○</v>
          </cell>
        </row>
        <row r="164">
          <cell r="B164" t="str">
            <v>10A-5354</v>
          </cell>
          <cell r="E164" t="str">
            <v>フォレストイン伊万里省エネ改修事業</v>
          </cell>
          <cell r="F164" t="str">
            <v>社会福祉法人　松風会    田中　路子</v>
          </cell>
          <cell r="G164" t="str">
            <v>社会福祉法人　松風会</v>
          </cell>
          <cell r="I164" t="str">
            <v>田中　路子</v>
          </cell>
          <cell r="J164" t="str">
            <v>株式会社ディー・エス・テック</v>
          </cell>
          <cell r="K164" t="str">
            <v>ソリューション営業２課</v>
          </cell>
          <cell r="L164" t="str">
            <v>課長</v>
          </cell>
          <cell r="M164" t="str">
            <v>冨田守寿</v>
          </cell>
          <cell r="N164" t="str">
            <v>812-0004</v>
          </cell>
          <cell r="O164" t="str">
            <v>福岡県福岡市博多区榎田２丁目１番１８号</v>
          </cell>
          <cell r="P164" t="str">
            <v>morihisa.tomita@grp.daikin.co.jp</v>
          </cell>
          <cell r="Q164" t="str">
            <v>092-411-9243</v>
          </cell>
          <cell r="R164" t="str">
            <v>092-481-0757</v>
          </cell>
          <cell r="S164">
            <v>3500</v>
          </cell>
          <cell r="T164">
            <v>47920</v>
          </cell>
          <cell r="U164">
            <v>39580</v>
          </cell>
          <cell r="V164">
            <v>43080</v>
          </cell>
          <cell r="W164">
            <v>47920</v>
          </cell>
          <cell r="X164">
            <v>91000</v>
          </cell>
          <cell r="Y164">
            <v>14360</v>
          </cell>
          <cell r="Z164">
            <v>15973</v>
          </cell>
          <cell r="AA164">
            <v>30333</v>
          </cell>
          <cell r="AB164">
            <v>667</v>
          </cell>
          <cell r="AC164">
            <v>31000</v>
          </cell>
          <cell r="AD164">
            <v>31000</v>
          </cell>
          <cell r="AE164" t="str">
            <v>23.3</v>
          </cell>
          <cell r="AF164" t="str">
            <v>23.6</v>
          </cell>
          <cell r="AG164" t="str">
            <v>○</v>
          </cell>
        </row>
        <row r="165">
          <cell r="B165" t="str">
            <v>10A-5360</v>
          </cell>
          <cell r="C165">
            <v>1</v>
          </cell>
          <cell r="E165" t="str">
            <v>（株）巽設計コンサルタント本社屋省エネ改修事業</v>
          </cell>
          <cell r="F165" t="str">
            <v>株式会社巽設計コンサルタント  代表取締役  有澤　久</v>
          </cell>
          <cell r="G165" t="str">
            <v>株式会社巽設計コンサルタント</v>
          </cell>
          <cell r="H165" t="str">
            <v>代表取締役</v>
          </cell>
          <cell r="I165" t="str">
            <v>有澤　久</v>
          </cell>
          <cell r="J165" t="str">
            <v>（株）巽設計コンサルタント</v>
          </cell>
          <cell r="K165" t="str">
            <v>建築部</v>
          </cell>
          <cell r="L165" t="str">
            <v>専務取締役　建築部長</v>
          </cell>
          <cell r="M165" t="str">
            <v>田中　輝幸</v>
          </cell>
          <cell r="N165" t="str">
            <v>743-0021</v>
          </cell>
          <cell r="O165" t="str">
            <v>山口県光市大字浅江字潮音寺２４００－２７</v>
          </cell>
          <cell r="P165" t="str">
            <v>te-tanaka@tatsumisekkei.co.jp</v>
          </cell>
          <cell r="Q165" t="str">
            <v>0833-71-2683</v>
          </cell>
          <cell r="R165" t="str">
            <v>0833-72-4500</v>
          </cell>
          <cell r="S165">
            <v>10890</v>
          </cell>
          <cell r="T165">
            <v>5395</v>
          </cell>
          <cell r="U165">
            <v>4405</v>
          </cell>
          <cell r="V165">
            <v>15295</v>
          </cell>
          <cell r="W165">
            <v>5395</v>
          </cell>
          <cell r="X165">
            <v>20690</v>
          </cell>
          <cell r="Y165">
            <v>5098</v>
          </cell>
          <cell r="Z165">
            <v>1798</v>
          </cell>
          <cell r="AA165">
            <v>6896</v>
          </cell>
          <cell r="AB165">
            <v>151</v>
          </cell>
          <cell r="AC165">
            <v>7047</v>
          </cell>
          <cell r="AD165">
            <v>7047</v>
          </cell>
          <cell r="AE165" t="str">
            <v>23.3</v>
          </cell>
          <cell r="AF165" t="str">
            <v>23.5</v>
          </cell>
          <cell r="AG165" t="str">
            <v>○</v>
          </cell>
          <cell r="AH165" t="str">
            <v>図面小さい
改修割合根拠不明</v>
          </cell>
        </row>
        <row r="166">
          <cell r="B166" t="str">
            <v>10A-5362</v>
          </cell>
          <cell r="E166" t="str">
            <v>味処三笠南熊本店省エネ改修事業</v>
          </cell>
          <cell r="F166" t="str">
            <v>三陽株式会社    木下　修</v>
          </cell>
          <cell r="G166" t="str">
            <v>三陽株式会社</v>
          </cell>
          <cell r="I166" t="str">
            <v>木下　修</v>
          </cell>
          <cell r="J166" t="str">
            <v>商環境ネットワーク株式会社</v>
          </cell>
          <cell r="K166" t="str">
            <v>営業部</v>
          </cell>
          <cell r="L166" t="str">
            <v>常務取締役</v>
          </cell>
          <cell r="M166" t="str">
            <v>ナカシマ</v>
          </cell>
          <cell r="N166" t="str">
            <v>861-5501</v>
          </cell>
          <cell r="O166" t="str">
            <v>熊本県熊本市改寄町１０７６－３</v>
          </cell>
          <cell r="P166" t="str">
            <v>nakashima@s-kankyo.com</v>
          </cell>
          <cell r="Q166" t="str">
            <v>096-245-3700</v>
          </cell>
          <cell r="R166" t="str">
            <v>096-245-3511</v>
          </cell>
          <cell r="S166">
            <v>827</v>
          </cell>
          <cell r="T166">
            <v>5142</v>
          </cell>
          <cell r="U166">
            <v>3298</v>
          </cell>
          <cell r="V166">
            <v>4125</v>
          </cell>
          <cell r="W166">
            <v>5142</v>
          </cell>
          <cell r="X166">
            <v>9267</v>
          </cell>
          <cell r="Y166">
            <v>1375</v>
          </cell>
          <cell r="Z166">
            <v>1714</v>
          </cell>
          <cell r="AA166">
            <v>3089</v>
          </cell>
          <cell r="AB166">
            <v>60</v>
          </cell>
          <cell r="AC166">
            <v>3149</v>
          </cell>
          <cell r="AD166">
            <v>3149</v>
          </cell>
          <cell r="AE166" t="str">
            <v>23.3</v>
          </cell>
          <cell r="AF166" t="str">
            <v>23.4</v>
          </cell>
          <cell r="AG166" t="str">
            <v>○</v>
          </cell>
          <cell r="AH166" t="str">
            <v>改修割合根拠不明→判明</v>
          </cell>
        </row>
        <row r="167">
          <cell r="B167" t="str">
            <v>10A-5376</v>
          </cell>
          <cell r="E167" t="str">
            <v>大阪トヨペット本社ビル省エネ改修緊急支援事業</v>
          </cell>
          <cell r="F167" t="str">
            <v>大阪トヨペット株式会社  代表取締役社長  横山　昭一郎</v>
          </cell>
          <cell r="G167" t="str">
            <v>大阪トヨペット株式会社</v>
          </cell>
          <cell r="H167" t="str">
            <v>代表取締役社長</v>
          </cell>
          <cell r="I167" t="str">
            <v>横山　昭一郎</v>
          </cell>
          <cell r="J167" t="str">
            <v>東テク株式会社</v>
          </cell>
          <cell r="K167" t="str">
            <v>大阪支店リニューアル部</v>
          </cell>
          <cell r="L167" t="str">
            <v>部長</v>
          </cell>
          <cell r="M167" t="str">
            <v>糸満　睦夫</v>
          </cell>
          <cell r="N167" t="str">
            <v>541-0041</v>
          </cell>
          <cell r="O167" t="str">
            <v>大阪府大阪市中央区北浜３丁目７番１２号</v>
          </cell>
          <cell r="P167" t="str">
            <v>itomitsu-m@totech.co.jp</v>
          </cell>
          <cell r="Q167" t="str">
            <v>06-6203-9121</v>
          </cell>
          <cell r="R167" t="str">
            <v>06-6222-6015</v>
          </cell>
          <cell r="S167">
            <v>7145</v>
          </cell>
          <cell r="T167">
            <v>76820</v>
          </cell>
          <cell r="U167">
            <v>169375</v>
          </cell>
          <cell r="V167">
            <v>176520</v>
          </cell>
          <cell r="W167">
            <v>76820</v>
          </cell>
          <cell r="X167">
            <v>253340</v>
          </cell>
          <cell r="Y167">
            <v>58840</v>
          </cell>
          <cell r="Z167">
            <v>25606</v>
          </cell>
          <cell r="AA167">
            <v>84446</v>
          </cell>
          <cell r="AB167">
            <v>1857</v>
          </cell>
          <cell r="AC167">
            <v>86303</v>
          </cell>
          <cell r="AD167">
            <v>86303</v>
          </cell>
          <cell r="AE167" t="str">
            <v>23.3</v>
          </cell>
          <cell r="AF167" t="str">
            <v>23.12</v>
          </cell>
          <cell r="AG167" t="str">
            <v>○</v>
          </cell>
        </row>
        <row r="168">
          <cell r="B168" t="str">
            <v>10A-5377</v>
          </cell>
          <cell r="C168">
            <v>1</v>
          </cell>
          <cell r="E168" t="str">
            <v>パラマウントベット株式会社大阪支店省エネ改修緊急支援事業</v>
          </cell>
          <cell r="F168" t="str">
            <v>パラマウントベット株式会社  代表取締役社長  木村　恭介</v>
          </cell>
          <cell r="G168" t="str">
            <v>パラマウントベット株式会社</v>
          </cell>
          <cell r="H168" t="str">
            <v>代表取締役社長</v>
          </cell>
          <cell r="I168" t="str">
            <v>木村　恭介</v>
          </cell>
          <cell r="J168" t="str">
            <v>東テク株式会社</v>
          </cell>
          <cell r="K168" t="str">
            <v>大阪支店リニューアル部</v>
          </cell>
          <cell r="L168" t="str">
            <v>部長</v>
          </cell>
          <cell r="M168" t="str">
            <v>糸満　睦夫</v>
          </cell>
          <cell r="N168" t="str">
            <v>541-0041</v>
          </cell>
          <cell r="O168" t="str">
            <v>大阪府大阪市中央区北浜３丁目７番１２号</v>
          </cell>
          <cell r="P168" t="str">
            <v>itomitsu-m@totech.co.jp</v>
          </cell>
          <cell r="Q168" t="str">
            <v>06-6203-9121</v>
          </cell>
          <cell r="R168" t="str">
            <v>06-6222-6015</v>
          </cell>
          <cell r="S168">
            <v>1827</v>
          </cell>
          <cell r="T168">
            <v>18571</v>
          </cell>
          <cell r="U168">
            <v>29602</v>
          </cell>
          <cell r="V168">
            <v>31429</v>
          </cell>
          <cell r="W168">
            <v>18571</v>
          </cell>
          <cell r="X168">
            <v>50000</v>
          </cell>
          <cell r="Y168">
            <v>10476</v>
          </cell>
          <cell r="Z168">
            <v>6190</v>
          </cell>
          <cell r="AA168">
            <v>16666</v>
          </cell>
          <cell r="AB168">
            <v>366</v>
          </cell>
          <cell r="AC168">
            <v>17032</v>
          </cell>
          <cell r="AD168">
            <v>17032</v>
          </cell>
          <cell r="AE168" t="str">
            <v>23.2</v>
          </cell>
          <cell r="AF168" t="str">
            <v>23.4</v>
          </cell>
          <cell r="AG168" t="str">
            <v>○</v>
          </cell>
        </row>
        <row r="169">
          <cell r="B169" t="str">
            <v>10A-5378</v>
          </cell>
          <cell r="E169" t="str">
            <v>南近代ビル株式会社　空調改修工事</v>
          </cell>
          <cell r="F169" t="str">
            <v>南近代ビル株式会社    文田　進吾</v>
          </cell>
          <cell r="G169" t="str">
            <v>南近代ビル株式会社</v>
          </cell>
          <cell r="I169" t="str">
            <v>文田　進吾</v>
          </cell>
          <cell r="J169" t="str">
            <v>ダイキンエアテクノ㈱</v>
          </cell>
          <cell r="K169" t="str">
            <v>営業部</v>
          </cell>
          <cell r="L169" t="str">
            <v>部長</v>
          </cell>
          <cell r="M169" t="str">
            <v>立石　薫</v>
          </cell>
          <cell r="N169" t="str">
            <v>812-0004</v>
          </cell>
          <cell r="O169" t="str">
            <v>福岡県福岡市榎田1-4-69</v>
          </cell>
          <cell r="P169" t="str">
            <v>kaoru.tateishi@grp.daikin.co.jp</v>
          </cell>
          <cell r="Q169" t="str">
            <v>092-461-2133</v>
          </cell>
          <cell r="R169" t="str">
            <v>092-461-2172</v>
          </cell>
          <cell r="S169">
            <v>4055</v>
          </cell>
          <cell r="T169">
            <v>60407</v>
          </cell>
          <cell r="U169">
            <v>29021</v>
          </cell>
          <cell r="V169">
            <v>33076</v>
          </cell>
          <cell r="W169">
            <v>60407</v>
          </cell>
          <cell r="X169">
            <v>93483</v>
          </cell>
          <cell r="Y169">
            <v>11025</v>
          </cell>
          <cell r="Z169">
            <v>20135</v>
          </cell>
          <cell r="AA169">
            <v>31160</v>
          </cell>
          <cell r="AB169">
            <v>685</v>
          </cell>
          <cell r="AC169">
            <v>31845</v>
          </cell>
          <cell r="AD169">
            <v>31845</v>
          </cell>
          <cell r="AE169" t="str">
            <v>23.3</v>
          </cell>
          <cell r="AF169" t="str">
            <v>23.12</v>
          </cell>
          <cell r="AG169" t="str">
            <v>○</v>
          </cell>
        </row>
        <row r="170">
          <cell r="B170" t="str">
            <v>10A-5379</v>
          </cell>
          <cell r="C170">
            <v>1</v>
          </cell>
          <cell r="E170" t="str">
            <v>道後舘空調設備建物改修工事</v>
          </cell>
          <cell r="F170" t="str">
            <v>瀬戸内海汽船株式会社  代表取締役社長  仁田　一郎</v>
          </cell>
          <cell r="G170" t="str">
            <v>瀬戸内海汽船株式会社</v>
          </cell>
          <cell r="H170" t="str">
            <v>代表取締役社長</v>
          </cell>
          <cell r="I170" t="str">
            <v>仁田　一郎</v>
          </cell>
          <cell r="J170" t="str">
            <v>(株)四電工</v>
          </cell>
          <cell r="K170" t="str">
            <v>愛媛支店営業部ＥＣＯ提案センター</v>
          </cell>
          <cell r="M170" t="str">
            <v>田中博志</v>
          </cell>
          <cell r="N170" t="str">
            <v>791-8021</v>
          </cell>
          <cell r="O170" t="str">
            <v>愛媛県松山市六軒家町１番１３号</v>
          </cell>
          <cell r="P170" t="str">
            <v>h_tanaka@mail.yondenko.co.jp</v>
          </cell>
          <cell r="Q170" t="str">
            <v>089-925-1102</v>
          </cell>
          <cell r="R170" t="str">
            <v>089-926-7620</v>
          </cell>
          <cell r="S170">
            <v>15000</v>
          </cell>
          <cell r="T170">
            <v>46866</v>
          </cell>
          <cell r="U170">
            <v>54134</v>
          </cell>
          <cell r="V170">
            <v>69134</v>
          </cell>
          <cell r="W170">
            <v>46866</v>
          </cell>
          <cell r="X170">
            <v>116000</v>
          </cell>
          <cell r="Y170">
            <v>23044</v>
          </cell>
          <cell r="Z170">
            <v>15622</v>
          </cell>
          <cell r="AA170">
            <v>38666</v>
          </cell>
          <cell r="AB170">
            <v>850</v>
          </cell>
          <cell r="AC170">
            <v>39516</v>
          </cell>
          <cell r="AD170">
            <v>39516</v>
          </cell>
          <cell r="AE170" t="str">
            <v>23.3</v>
          </cell>
          <cell r="AF170" t="str">
            <v>23.7</v>
          </cell>
          <cell r="AG170" t="str">
            <v>○</v>
          </cell>
        </row>
        <row r="171">
          <cell r="B171" t="str">
            <v>10A-5383</v>
          </cell>
          <cell r="C171">
            <v>5</v>
          </cell>
          <cell r="E171" t="str">
            <v>志津川五和の園老人保健施設　省エネ改修工事</v>
          </cell>
          <cell r="F171" t="str">
            <v>医療法人　尼崎厚生会（財団）  理事長  島崎　信子</v>
          </cell>
          <cell r="G171" t="str">
            <v>医療法人　尼崎厚生会（財団）</v>
          </cell>
          <cell r="H171" t="str">
            <v>理事長</v>
          </cell>
          <cell r="I171" t="str">
            <v>島崎　信子</v>
          </cell>
          <cell r="J171" t="str">
            <v>株式会社ナカノフドー建設大阪支社</v>
          </cell>
          <cell r="K171" t="str">
            <v>営業第1部</v>
          </cell>
          <cell r="L171" t="str">
            <v>副参事</v>
          </cell>
          <cell r="M171" t="str">
            <v>堀之内　毅</v>
          </cell>
          <cell r="N171" t="str">
            <v>550-0011</v>
          </cell>
          <cell r="O171" t="str">
            <v>大阪府大阪市西区阿波座2丁目4番23号</v>
          </cell>
          <cell r="P171" t="str">
            <v>horinouchi_tuyoshi@wave-nakano.co.jp</v>
          </cell>
          <cell r="Q171" t="str">
            <v>06-6532-8331</v>
          </cell>
          <cell r="R171" t="str">
            <v>06-6532-7401</v>
          </cell>
          <cell r="S171">
            <v>31200</v>
          </cell>
          <cell r="T171">
            <v>31182</v>
          </cell>
          <cell r="U171">
            <v>49218</v>
          </cell>
          <cell r="V171">
            <v>80418</v>
          </cell>
          <cell r="W171">
            <v>31182</v>
          </cell>
          <cell r="X171">
            <v>111600</v>
          </cell>
          <cell r="Y171">
            <v>26806</v>
          </cell>
          <cell r="Z171">
            <v>10394</v>
          </cell>
          <cell r="AA171">
            <v>37200</v>
          </cell>
          <cell r="AB171">
            <v>0</v>
          </cell>
          <cell r="AC171">
            <v>37200</v>
          </cell>
          <cell r="AD171">
            <v>37200</v>
          </cell>
          <cell r="AE171" t="str">
            <v>23.3</v>
          </cell>
          <cell r="AF171" t="str">
            <v>23.9</v>
          </cell>
          <cell r="AG171" t="str">
            <v>○</v>
          </cell>
        </row>
        <row r="172">
          <cell r="B172" t="str">
            <v>10A-5385</v>
          </cell>
          <cell r="E172" t="str">
            <v>日証館省エネルギー工事</v>
          </cell>
          <cell r="F172" t="str">
            <v>平和不動産株式会社  代表取締役社長  吉野　貞雄</v>
          </cell>
          <cell r="G172" t="str">
            <v>平和不動産株式会社</v>
          </cell>
          <cell r="H172" t="str">
            <v>代表取締役社長</v>
          </cell>
          <cell r="I172" t="str">
            <v>吉野　貞雄</v>
          </cell>
          <cell r="J172" t="str">
            <v>平和不動産株式会社</v>
          </cell>
          <cell r="K172" t="str">
            <v>賃貸事業本部</v>
          </cell>
          <cell r="L172" t="str">
            <v>課長</v>
          </cell>
          <cell r="M172" t="str">
            <v>宮崎幸博</v>
          </cell>
          <cell r="N172" t="str">
            <v>103-8222</v>
          </cell>
          <cell r="O172" t="str">
            <v>東京都中央区日本橋兜町1－10</v>
          </cell>
          <cell r="P172" t="str">
            <v>miyazaki.yukihiro@heiwa-net.co.jp</v>
          </cell>
          <cell r="Q172" t="str">
            <v>03-3666-0186</v>
          </cell>
          <cell r="R172" t="str">
            <v>03-3666-8080</v>
          </cell>
          <cell r="S172">
            <v>164170</v>
          </cell>
          <cell r="T172">
            <v>49400</v>
          </cell>
          <cell r="U172">
            <v>149400</v>
          </cell>
          <cell r="V172">
            <v>313570</v>
          </cell>
          <cell r="W172">
            <v>49400</v>
          </cell>
          <cell r="X172">
            <v>362970</v>
          </cell>
          <cell r="Y172">
            <v>104523</v>
          </cell>
          <cell r="Z172">
            <v>16466</v>
          </cell>
          <cell r="AA172">
            <v>100000</v>
          </cell>
          <cell r="AB172">
            <v>2200</v>
          </cell>
          <cell r="AC172">
            <v>102200</v>
          </cell>
          <cell r="AD172">
            <v>102200</v>
          </cell>
          <cell r="AE172" t="str">
            <v>23.2</v>
          </cell>
          <cell r="AF172" t="str">
            <v>24.3</v>
          </cell>
          <cell r="AG172" t="str">
            <v>○</v>
          </cell>
        </row>
        <row r="173">
          <cell r="B173" t="str">
            <v>10A-5386</v>
          </cell>
          <cell r="E173" t="str">
            <v>大塚屋江坂店省エネルギー導入事業</v>
          </cell>
          <cell r="F173" t="str">
            <v>株式会社　大塚屋    大塚　昌孝</v>
          </cell>
          <cell r="G173" t="str">
            <v>株式会社　大塚屋</v>
          </cell>
          <cell r="I173" t="str">
            <v>大塚　昌孝</v>
          </cell>
          <cell r="J173" t="str">
            <v>株式会社三晃空調</v>
          </cell>
          <cell r="K173" t="str">
            <v>営業統括部企画グループ</v>
          </cell>
          <cell r="L173" t="str">
            <v>グループ長</v>
          </cell>
          <cell r="M173" t="str">
            <v>片山　鉄治</v>
          </cell>
          <cell r="N173" t="str">
            <v>530-0047</v>
          </cell>
          <cell r="O173" t="str">
            <v>大阪府大阪市北区西天満3-13-20ＡＳビル</v>
          </cell>
          <cell r="P173" t="str">
            <v>katayama@sanko-air.co.jp</v>
          </cell>
          <cell r="Q173" t="str">
            <v>06-6363-1647</v>
          </cell>
          <cell r="R173" t="str">
            <v>06-6363-1666</v>
          </cell>
          <cell r="S173">
            <v>2050</v>
          </cell>
          <cell r="T173">
            <v>39400</v>
          </cell>
          <cell r="U173">
            <v>28900</v>
          </cell>
          <cell r="V173">
            <v>30950</v>
          </cell>
          <cell r="W173">
            <v>39400</v>
          </cell>
          <cell r="X173">
            <v>70350</v>
          </cell>
          <cell r="Y173">
            <v>10316</v>
          </cell>
          <cell r="Z173">
            <v>13133</v>
          </cell>
          <cell r="AA173">
            <v>23449</v>
          </cell>
          <cell r="AB173">
            <v>0</v>
          </cell>
          <cell r="AC173">
            <v>23449</v>
          </cell>
          <cell r="AD173">
            <v>23449</v>
          </cell>
          <cell r="AE173" t="str">
            <v>23.3</v>
          </cell>
          <cell r="AF173" t="str">
            <v>23.5</v>
          </cell>
          <cell r="AG173" t="str">
            <v>○</v>
          </cell>
        </row>
        <row r="174">
          <cell r="B174" t="str">
            <v>10A-5387</v>
          </cell>
          <cell r="E174" t="str">
            <v>辰野新橋ビル 省エネルギー改修事業</v>
          </cell>
          <cell r="F174" t="str">
            <v>辰野株式会社  取締役社長  辰野　克彦</v>
          </cell>
          <cell r="G174" t="str">
            <v>辰野株式会社</v>
          </cell>
          <cell r="H174" t="str">
            <v>取締役社長</v>
          </cell>
          <cell r="I174" t="str">
            <v>辰野　克彦</v>
          </cell>
          <cell r="J174" t="str">
            <v>株式会社三晃空調</v>
          </cell>
          <cell r="K174" t="str">
            <v>営業統括部リニューアル企画グループ</v>
          </cell>
          <cell r="L174" t="str">
            <v>主任</v>
          </cell>
          <cell r="M174" t="str">
            <v>鈴木 意</v>
          </cell>
          <cell r="N174" t="str">
            <v>530-0047</v>
          </cell>
          <cell r="O174" t="str">
            <v>大阪府大阪市北区西天満3-13-20</v>
          </cell>
          <cell r="P174" t="str">
            <v>moto_suzuki@sanko-air.co.jp</v>
          </cell>
          <cell r="Q174" t="str">
            <v>06-6363-1647</v>
          </cell>
          <cell r="R174" t="str">
            <v>06-6363-1666</v>
          </cell>
          <cell r="S174">
            <v>2300</v>
          </cell>
          <cell r="T174">
            <v>83903</v>
          </cell>
          <cell r="U174">
            <v>40497</v>
          </cell>
          <cell r="V174">
            <v>42797</v>
          </cell>
          <cell r="W174">
            <v>83903</v>
          </cell>
          <cell r="X174">
            <v>126700</v>
          </cell>
          <cell r="Y174">
            <v>14265</v>
          </cell>
          <cell r="Z174">
            <v>25000</v>
          </cell>
          <cell r="AA174">
            <v>39265</v>
          </cell>
          <cell r="AB174">
            <v>0</v>
          </cell>
          <cell r="AC174">
            <v>39265</v>
          </cell>
          <cell r="AD174">
            <v>39265</v>
          </cell>
          <cell r="AE174" t="str">
            <v>23.2</v>
          </cell>
          <cell r="AF174" t="str">
            <v>24.2</v>
          </cell>
          <cell r="AG174" t="str">
            <v>○</v>
          </cell>
        </row>
        <row r="175">
          <cell r="B175" t="str">
            <v>10A-5394</v>
          </cell>
          <cell r="E175" t="str">
            <v>日本生命初台ビル改修工事</v>
          </cell>
          <cell r="F175" t="str">
            <v>日本生命保険相互会社  代表取締役  筒井　義信</v>
          </cell>
          <cell r="G175" t="str">
            <v>日本生命保険相互会社</v>
          </cell>
          <cell r="H175" t="str">
            <v>代表取締役</v>
          </cell>
          <cell r="I175" t="str">
            <v>筒井　義信</v>
          </cell>
          <cell r="J175" t="str">
            <v>日本生命保険相互会社</v>
          </cell>
          <cell r="K175" t="str">
            <v>不動産部　建築監理課</v>
          </cell>
          <cell r="L175" t="str">
            <v>課長補佐</v>
          </cell>
          <cell r="M175" t="str">
            <v>谷田　明義</v>
          </cell>
          <cell r="N175" t="str">
            <v>100-0014</v>
          </cell>
          <cell r="O175" t="str">
            <v>東京都千代田区永田町２丁目４－８　ニッセイ永田町ビル６階</v>
          </cell>
          <cell r="P175" t="str">
            <v>tanida32135@nissay.co.jp</v>
          </cell>
          <cell r="Q175" t="str">
            <v>03-6205-3736</v>
          </cell>
          <cell r="R175" t="str">
            <v>03-3503-5886</v>
          </cell>
          <cell r="S175">
            <v>1750</v>
          </cell>
          <cell r="T175">
            <v>27658</v>
          </cell>
          <cell r="U175">
            <v>88737</v>
          </cell>
          <cell r="V175">
            <v>90487</v>
          </cell>
          <cell r="W175">
            <v>27658</v>
          </cell>
          <cell r="X175">
            <v>118145</v>
          </cell>
          <cell r="Y175">
            <v>30162</v>
          </cell>
          <cell r="Z175">
            <v>9219</v>
          </cell>
          <cell r="AA175">
            <v>39381</v>
          </cell>
          <cell r="AB175">
            <v>619</v>
          </cell>
          <cell r="AC175">
            <v>40000</v>
          </cell>
          <cell r="AD175">
            <v>40000</v>
          </cell>
          <cell r="AE175" t="str">
            <v>23.3</v>
          </cell>
          <cell r="AF175" t="str">
            <v>23.11</v>
          </cell>
          <cell r="AG175" t="str">
            <v>○</v>
          </cell>
        </row>
        <row r="176">
          <cell r="B176" t="str">
            <v>10A-5395</v>
          </cell>
          <cell r="C176">
            <v>2</v>
          </cell>
          <cell r="E176" t="str">
            <v>福岡県中央信用組合省エネ改修事業</v>
          </cell>
          <cell r="F176" t="str">
            <v>福岡県中央信用組合  理事長  坂本　義治</v>
          </cell>
          <cell r="G176" t="str">
            <v>福岡県中央信用組合</v>
          </cell>
          <cell r="H176" t="str">
            <v>理事長</v>
          </cell>
          <cell r="I176" t="str">
            <v>坂本　義治</v>
          </cell>
          <cell r="J176" t="str">
            <v>株式会社ﾃﾞｨｰ･ｴｽ･ﾃｯｸ</v>
          </cell>
          <cell r="K176" t="str">
            <v>ｿﾘｭｰｼｮﾝ部</v>
          </cell>
          <cell r="L176" t="str">
            <v>副長</v>
          </cell>
          <cell r="M176" t="str">
            <v>久保山　武</v>
          </cell>
          <cell r="N176" t="str">
            <v>812-0004</v>
          </cell>
          <cell r="O176" t="str">
            <v>福岡県福岡市博多区榎田2-1-18</v>
          </cell>
          <cell r="P176" t="str">
            <v>takeshi.kuboyama@grp.daikin.co.jp</v>
          </cell>
          <cell r="Q176" t="str">
            <v>092-411-9243</v>
          </cell>
          <cell r="R176" t="str">
            <v>092-481-0757</v>
          </cell>
          <cell r="S176">
            <v>2000</v>
          </cell>
          <cell r="T176">
            <v>27500</v>
          </cell>
          <cell r="U176">
            <v>20300</v>
          </cell>
          <cell r="V176">
            <v>22300</v>
          </cell>
          <cell r="W176">
            <v>27500</v>
          </cell>
          <cell r="X176">
            <v>49800</v>
          </cell>
          <cell r="Y176">
            <v>7433</v>
          </cell>
          <cell r="Z176">
            <v>9166</v>
          </cell>
          <cell r="AA176">
            <v>16599</v>
          </cell>
          <cell r="AB176">
            <v>365</v>
          </cell>
          <cell r="AC176">
            <v>16964</v>
          </cell>
          <cell r="AD176">
            <v>16964</v>
          </cell>
          <cell r="AE176" t="str">
            <v>23.2</v>
          </cell>
          <cell r="AF176" t="str">
            <v>23.4</v>
          </cell>
          <cell r="AG176" t="str">
            <v>○</v>
          </cell>
        </row>
        <row r="177">
          <cell r="B177" t="str">
            <v>10A-5398</v>
          </cell>
          <cell r="C177">
            <v>1</v>
          </cell>
          <cell r="E177" t="str">
            <v>医療法人　三幸会　北山病院　いずみ棟　建築物省エネ改修工事</v>
          </cell>
          <cell r="F177" t="str">
            <v>医療法人　三幸会  理事長  城守　国斗</v>
          </cell>
          <cell r="G177" t="str">
            <v>医療法人　三幸会</v>
          </cell>
          <cell r="H177" t="str">
            <v>理事長</v>
          </cell>
          <cell r="I177" t="str">
            <v>城守　国斗</v>
          </cell>
          <cell r="J177" t="str">
            <v>株式会社　コストトレード</v>
          </cell>
          <cell r="K177" t="str">
            <v>企画部</v>
          </cell>
          <cell r="L177" t="str">
            <v>担当チーフ</v>
          </cell>
          <cell r="M177" t="str">
            <v>稲葉　政幸</v>
          </cell>
          <cell r="N177" t="str">
            <v>606-8202</v>
          </cell>
          <cell r="O177" t="str">
            <v>京都府京都市左京区田中大堰町１８９番地</v>
          </cell>
          <cell r="P177" t="str">
            <v>inaba-m@naito-archi.co.jp</v>
          </cell>
          <cell r="Q177" t="str">
            <v>075-706-8144</v>
          </cell>
          <cell r="R177" t="str">
            <v>075-706-8147</v>
          </cell>
          <cell r="S177">
            <v>5964</v>
          </cell>
          <cell r="T177">
            <v>22788</v>
          </cell>
          <cell r="U177">
            <v>11851</v>
          </cell>
          <cell r="V177">
            <v>17815</v>
          </cell>
          <cell r="W177">
            <v>22788</v>
          </cell>
          <cell r="X177">
            <v>40603</v>
          </cell>
          <cell r="Y177">
            <v>5938</v>
          </cell>
          <cell r="Z177">
            <v>7596</v>
          </cell>
          <cell r="AA177">
            <v>13534</v>
          </cell>
          <cell r="AB177">
            <v>297</v>
          </cell>
          <cell r="AC177">
            <v>13831</v>
          </cell>
          <cell r="AD177">
            <v>13832</v>
          </cell>
          <cell r="AE177" t="str">
            <v>23.3</v>
          </cell>
          <cell r="AF177" t="str">
            <v>23.5</v>
          </cell>
          <cell r="AG177" t="str">
            <v>○</v>
          </cell>
          <cell r="AH177" t="str">
            <v>工期確認→OK
フィルム工事費は1/2？→1/2でした。
様式4-1、切捨て処理修正、減額</v>
          </cell>
        </row>
        <row r="178">
          <cell r="B178" t="str">
            <v>10A-5402</v>
          </cell>
          <cell r="E178" t="str">
            <v>おかやまコープ総社東店改修事業</v>
          </cell>
          <cell r="F178" t="str">
            <v>生活協同組合おかやまコープ  理事長  三橋　幸夫</v>
          </cell>
          <cell r="G178" t="str">
            <v>生活協同組合おかやまコープ</v>
          </cell>
          <cell r="H178" t="str">
            <v>理事長</v>
          </cell>
          <cell r="I178" t="str">
            <v>三橋　幸夫</v>
          </cell>
          <cell r="J178" t="str">
            <v>生活協同組合おかやまコープ</v>
          </cell>
          <cell r="K178" t="str">
            <v>開発室</v>
          </cell>
          <cell r="L178" t="str">
            <v>室長</v>
          </cell>
          <cell r="M178" t="str">
            <v>川部　達司</v>
          </cell>
          <cell r="N178" t="str">
            <v>701-0296</v>
          </cell>
          <cell r="O178" t="str">
            <v>岡山県岡山市南区藤田564-178</v>
          </cell>
          <cell r="P178" t="str">
            <v>kawabe@okayama.coop</v>
          </cell>
          <cell r="Q178" t="str">
            <v>086-296-2975</v>
          </cell>
          <cell r="R178" t="str">
            <v>086-296-3512</v>
          </cell>
          <cell r="S178">
            <v>14600</v>
          </cell>
          <cell r="T178">
            <v>25523</v>
          </cell>
          <cell r="U178">
            <v>11965</v>
          </cell>
          <cell r="V178">
            <v>26565</v>
          </cell>
          <cell r="W178">
            <v>25523</v>
          </cell>
          <cell r="X178">
            <v>52088</v>
          </cell>
          <cell r="Y178">
            <v>8855</v>
          </cell>
          <cell r="Z178">
            <v>8507</v>
          </cell>
          <cell r="AA178">
            <v>17362</v>
          </cell>
          <cell r="AB178">
            <v>300</v>
          </cell>
          <cell r="AC178">
            <v>17662</v>
          </cell>
          <cell r="AD178">
            <v>17662</v>
          </cell>
          <cell r="AE178" t="str">
            <v>23.3</v>
          </cell>
          <cell r="AF178" t="str">
            <v>23.5</v>
          </cell>
          <cell r="AG178" t="str">
            <v>○</v>
          </cell>
        </row>
        <row r="179">
          <cell r="B179" t="str">
            <v>10A-5403</v>
          </cell>
          <cell r="C179">
            <v>1</v>
          </cell>
          <cell r="E179" t="str">
            <v>平安建材株式会社</v>
          </cell>
          <cell r="F179" t="str">
            <v>平安建材株式会社  代表取締役社長  中村　憲夫</v>
          </cell>
          <cell r="G179" t="str">
            <v>平安建材株式会社</v>
          </cell>
          <cell r="H179" t="str">
            <v>代表取締役社長</v>
          </cell>
          <cell r="I179" t="str">
            <v>中村　憲夫</v>
          </cell>
          <cell r="J179" t="str">
            <v>平安建材株式会社</v>
          </cell>
          <cell r="K179" t="str">
            <v>総務部</v>
          </cell>
          <cell r="L179" t="str">
            <v>部長</v>
          </cell>
          <cell r="M179" t="str">
            <v>浜上　信弘</v>
          </cell>
          <cell r="N179" t="str">
            <v>615-0802</v>
          </cell>
          <cell r="O179" t="str">
            <v>京都府京都市右京区西京極北庄境町27-1</v>
          </cell>
          <cell r="P179" t="str">
            <v>n-hamagami@heiankenzai.co.jp</v>
          </cell>
          <cell r="Q179" t="str">
            <v>075-311-9600</v>
          </cell>
          <cell r="R179" t="str">
            <v>075-322-2188</v>
          </cell>
          <cell r="S179">
            <v>1100</v>
          </cell>
          <cell r="T179">
            <v>8816</v>
          </cell>
          <cell r="U179">
            <v>5700</v>
          </cell>
          <cell r="V179">
            <v>6800</v>
          </cell>
          <cell r="W179">
            <v>8816</v>
          </cell>
          <cell r="X179">
            <v>15616</v>
          </cell>
          <cell r="Y179">
            <v>2266</v>
          </cell>
          <cell r="Z179">
            <v>2938</v>
          </cell>
          <cell r="AA179">
            <v>5204</v>
          </cell>
          <cell r="AB179">
            <v>114</v>
          </cell>
          <cell r="AC179">
            <v>5318</v>
          </cell>
          <cell r="AD179">
            <v>5320</v>
          </cell>
          <cell r="AE179" t="str">
            <v>23.3</v>
          </cell>
          <cell r="AF179" t="str">
            <v>23.4</v>
          </cell>
          <cell r="AG179" t="str">
            <v>○</v>
          </cell>
          <cell r="AH179" t="str">
            <v>様式4-1、切捨て処理修正、減額</v>
          </cell>
        </row>
        <row r="180">
          <cell r="B180" t="str">
            <v>10A-5405</v>
          </cell>
          <cell r="C180">
            <v>1</v>
          </cell>
          <cell r="E180" t="str">
            <v>ケアハウスあいびす省エネルギー改修計画</v>
          </cell>
          <cell r="F180" t="str">
            <v>社会福祉法人　北伸福祉会  理事長  北本　廣吉</v>
          </cell>
          <cell r="G180" t="str">
            <v>社会福祉法人　北伸福祉会</v>
          </cell>
          <cell r="H180" t="str">
            <v>理事長</v>
          </cell>
          <cell r="I180" t="str">
            <v>北本　廣吉</v>
          </cell>
          <cell r="J180" t="str">
            <v>国見設備事務所</v>
          </cell>
          <cell r="L180" t="str">
            <v>代表</v>
          </cell>
          <cell r="M180" t="str">
            <v>国見　徹</v>
          </cell>
          <cell r="N180" t="str">
            <v>921-8044</v>
          </cell>
          <cell r="O180" t="str">
            <v>石川県金沢市米泉町2-85-2</v>
          </cell>
          <cell r="P180" t="str">
            <v>tk0923@plum.ocn.ne.jp</v>
          </cell>
          <cell r="Q180" t="str">
            <v>090-5176-0084</v>
          </cell>
          <cell r="R180" t="str">
            <v>076-229-7201</v>
          </cell>
          <cell r="S180">
            <v>4080</v>
          </cell>
          <cell r="T180">
            <v>14973</v>
          </cell>
          <cell r="U180">
            <v>31503</v>
          </cell>
          <cell r="V180">
            <v>35583</v>
          </cell>
          <cell r="W180">
            <v>14973</v>
          </cell>
          <cell r="X180">
            <v>50556</v>
          </cell>
          <cell r="Y180">
            <v>11861</v>
          </cell>
          <cell r="Z180">
            <v>4991</v>
          </cell>
          <cell r="AA180">
            <v>16852</v>
          </cell>
          <cell r="AB180">
            <v>0</v>
          </cell>
          <cell r="AC180">
            <v>16852</v>
          </cell>
          <cell r="AD180">
            <v>16852</v>
          </cell>
          <cell r="AE180" t="str">
            <v>23.3</v>
          </cell>
          <cell r="AF180" t="str">
            <v>23.11</v>
          </cell>
          <cell r="AG180" t="str">
            <v>○</v>
          </cell>
          <cell r="AH180" t="str">
            <v>省エネ率：様式3-3、3-4両方で計算
※様式3-3の数値を採用</v>
          </cell>
        </row>
        <row r="181">
          <cell r="B181" t="str">
            <v>10A-5407</v>
          </cell>
          <cell r="E181" t="str">
            <v>イオン久御山ショッピングセンター省エネ改修工事</v>
          </cell>
          <cell r="F181" t="str">
            <v>京阪電気鉄道株式会社  執行役員・賃貸経営部長  三浦　達也</v>
          </cell>
          <cell r="G181" t="str">
            <v>京阪電気鉄道株式会社</v>
          </cell>
          <cell r="H181" t="str">
            <v>執行役員・賃貸経営部長</v>
          </cell>
          <cell r="I181" t="str">
            <v>三浦　達也</v>
          </cell>
          <cell r="J181" t="str">
            <v>株式会社きんでん</v>
          </cell>
          <cell r="K181" t="str">
            <v>大阪支社空調管工事部工事第二課</v>
          </cell>
          <cell r="M181" t="str">
            <v>楠部　勢太郎</v>
          </cell>
          <cell r="N181" t="str">
            <v>530-8570</v>
          </cell>
          <cell r="O181" t="str">
            <v>大阪府大阪市北区末広町2番10号</v>
          </cell>
          <cell r="P181" t="str">
            <v>nanbu_seitarou@kinden.co.jp</v>
          </cell>
          <cell r="Q181" t="str">
            <v>06-6367-9262</v>
          </cell>
          <cell r="R181" t="str">
            <v>06-6313-1262</v>
          </cell>
          <cell r="S181">
            <v>1350</v>
          </cell>
          <cell r="T181">
            <v>112500</v>
          </cell>
          <cell r="U181">
            <v>75450</v>
          </cell>
          <cell r="V181">
            <v>76800</v>
          </cell>
          <cell r="W181">
            <v>112500</v>
          </cell>
          <cell r="X181">
            <v>189300</v>
          </cell>
          <cell r="Y181">
            <v>25600</v>
          </cell>
          <cell r="Z181">
            <v>25000</v>
          </cell>
          <cell r="AA181">
            <v>50000</v>
          </cell>
          <cell r="AB181">
            <v>0</v>
          </cell>
          <cell r="AC181">
            <v>50000</v>
          </cell>
          <cell r="AD181">
            <v>50000</v>
          </cell>
          <cell r="AE181" t="str">
            <v>23.2</v>
          </cell>
          <cell r="AF181" t="str">
            <v>24.2</v>
          </cell>
          <cell r="AG181" t="str">
            <v>○</v>
          </cell>
        </row>
        <row r="182">
          <cell r="B182" t="str">
            <v>10A-5408</v>
          </cell>
          <cell r="E182" t="str">
            <v>銀座アスタービル空調機更新他改修工事</v>
          </cell>
          <cell r="F182" t="str">
            <v>株式会社銀座アスター産業    池田　郁</v>
          </cell>
          <cell r="G182" t="str">
            <v>株式会社銀座アスター産業</v>
          </cell>
          <cell r="I182" t="str">
            <v>池田　郁</v>
          </cell>
          <cell r="J182" t="str">
            <v>三井不動産ビルマネジメント（株）</v>
          </cell>
          <cell r="K182" t="str">
            <v>リノベーション事業部工事課</v>
          </cell>
          <cell r="M182" t="str">
            <v>末吉　哲</v>
          </cell>
          <cell r="N182" t="str">
            <v>103-0022</v>
          </cell>
          <cell r="O182" t="str">
            <v>東京都中央区日本橋室町三丁目２－１５　NBF日本橋室町センタービル</v>
          </cell>
          <cell r="P182" t="str">
            <v>a-sueyoshi@mfbm.co.jp</v>
          </cell>
          <cell r="Q182" t="str">
            <v>03-6214-1435</v>
          </cell>
          <cell r="R182" t="str">
            <v>03-6214-1461</v>
          </cell>
          <cell r="S182">
            <v>4715</v>
          </cell>
          <cell r="T182">
            <v>35207</v>
          </cell>
          <cell r="U182">
            <v>49566</v>
          </cell>
          <cell r="V182">
            <v>54281</v>
          </cell>
          <cell r="W182">
            <v>35207</v>
          </cell>
          <cell r="X182">
            <v>89488</v>
          </cell>
          <cell r="Y182">
            <v>18093</v>
          </cell>
          <cell r="Z182">
            <v>11735</v>
          </cell>
          <cell r="AA182">
            <v>29828</v>
          </cell>
          <cell r="AB182">
            <v>0</v>
          </cell>
          <cell r="AC182">
            <v>29828</v>
          </cell>
          <cell r="AD182">
            <v>29829</v>
          </cell>
          <cell r="AE182" t="str">
            <v>23.3</v>
          </cell>
          <cell r="AF182" t="str">
            <v>23.12</v>
          </cell>
          <cell r="AG182" t="str">
            <v>○</v>
          </cell>
          <cell r="AH182" t="str">
            <v>様式4-1、切捨て処理修正、減額</v>
          </cell>
        </row>
        <row r="183">
          <cell r="B183" t="str">
            <v>10A-5410</v>
          </cell>
          <cell r="E183" t="str">
            <v>介護老人保健施設　愛和ケアホーム　省エネ改修事業</v>
          </cell>
          <cell r="F183" t="str">
            <v>医療法人　芙翔会  理事長  妻鹿　健次郎</v>
          </cell>
          <cell r="G183" t="str">
            <v>医療法人　芙翔会</v>
          </cell>
          <cell r="H183" t="str">
            <v>理事長</v>
          </cell>
          <cell r="I183" t="str">
            <v>妻鹿　健次郎</v>
          </cell>
          <cell r="J183" t="str">
            <v>医療法人　芙翔会</v>
          </cell>
          <cell r="K183" t="str">
            <v>総務課</v>
          </cell>
          <cell r="L183" t="str">
            <v>課長</v>
          </cell>
          <cell r="M183" t="str">
            <v>安田　真一</v>
          </cell>
          <cell r="N183" t="str">
            <v>670-0974</v>
          </cell>
          <cell r="O183" t="str">
            <v>兵庫県姫路市飯田三丁目95番地の1</v>
          </cell>
          <cell r="P183" t="str">
            <v>aiwacarehome@zeus.eonet.ne.jp</v>
          </cell>
          <cell r="Q183" t="str">
            <v>079-234-2119</v>
          </cell>
          <cell r="R183" t="str">
            <v>079-233-2726</v>
          </cell>
          <cell r="S183">
            <v>1815</v>
          </cell>
          <cell r="T183">
            <v>21300</v>
          </cell>
          <cell r="U183">
            <v>5700</v>
          </cell>
          <cell r="V183">
            <v>7515</v>
          </cell>
          <cell r="W183">
            <v>21300</v>
          </cell>
          <cell r="X183">
            <v>28815</v>
          </cell>
          <cell r="Y183">
            <v>2505</v>
          </cell>
          <cell r="Z183">
            <v>7100</v>
          </cell>
          <cell r="AA183">
            <v>9605</v>
          </cell>
          <cell r="AB183">
            <v>0</v>
          </cell>
          <cell r="AC183">
            <v>9605</v>
          </cell>
          <cell r="AD183">
            <v>9605</v>
          </cell>
          <cell r="AE183" t="str">
            <v>23.3</v>
          </cell>
          <cell r="AF183" t="str">
            <v>23.6</v>
          </cell>
          <cell r="AG183" t="str">
            <v>○</v>
          </cell>
          <cell r="AH183" t="str">
            <v>立面図ないが、平面図と建具表で代替</v>
          </cell>
        </row>
        <row r="184">
          <cell r="B184" t="str">
            <v>10A-5412</v>
          </cell>
          <cell r="E184" t="str">
            <v>芦田ブライダルビル省エネ改修事業</v>
          </cell>
          <cell r="F184" t="str">
            <v>有限会社芦田商店    芦田　光栄</v>
          </cell>
          <cell r="G184" t="str">
            <v>有限会社芦田商店</v>
          </cell>
          <cell r="I184" t="str">
            <v>芦田　光栄</v>
          </cell>
          <cell r="J184" t="str">
            <v>東洋空調工業株式会社</v>
          </cell>
          <cell r="K184" t="str">
            <v>技術</v>
          </cell>
          <cell r="L184" t="str">
            <v>取締役</v>
          </cell>
          <cell r="M184" t="str">
            <v>加倉井三郎</v>
          </cell>
          <cell r="N184" t="str">
            <v>300-0874</v>
          </cell>
          <cell r="O184" t="str">
            <v>茨城県土浦市荒川沖西１丁目13-7</v>
          </cell>
          <cell r="P184" t="str">
            <v>toyo.ac@ia6.itkeeper.ne.jp</v>
          </cell>
          <cell r="Q184" t="str">
            <v>029-842-3732</v>
          </cell>
          <cell r="R184" t="str">
            <v>029-842-7785</v>
          </cell>
          <cell r="S184">
            <v>1864</v>
          </cell>
          <cell r="T184">
            <v>3597</v>
          </cell>
          <cell r="U184">
            <v>4104</v>
          </cell>
          <cell r="V184">
            <v>5968</v>
          </cell>
          <cell r="W184">
            <v>3597</v>
          </cell>
          <cell r="X184">
            <v>9565</v>
          </cell>
          <cell r="Y184">
            <v>1989</v>
          </cell>
          <cell r="Z184">
            <v>1199</v>
          </cell>
          <cell r="AA184">
            <v>3188</v>
          </cell>
          <cell r="AB184">
            <v>70</v>
          </cell>
          <cell r="AC184">
            <v>3258</v>
          </cell>
          <cell r="AD184">
            <v>3258</v>
          </cell>
          <cell r="AE184" t="str">
            <v>23.3</v>
          </cell>
          <cell r="AF184" t="str">
            <v>23.6</v>
          </cell>
          <cell r="AG184" t="str">
            <v>○</v>
          </cell>
        </row>
        <row r="185">
          <cell r="B185" t="str">
            <v>10A-5416</v>
          </cell>
          <cell r="E185" t="str">
            <v>ライフエイド省エネ改修事業</v>
          </cell>
          <cell r="F185" t="str">
            <v>医療法人　清友会  理事長  野口　清</v>
          </cell>
          <cell r="G185" t="str">
            <v>医療法人　清友会</v>
          </cell>
          <cell r="H185" t="str">
            <v>理事長</v>
          </cell>
          <cell r="I185" t="str">
            <v>野口　清</v>
          </cell>
          <cell r="J185" t="str">
            <v>ダイキンエアテクノ㈱</v>
          </cell>
          <cell r="K185" t="str">
            <v>九州支店　営業部</v>
          </cell>
          <cell r="M185" t="str">
            <v>森山　和重</v>
          </cell>
          <cell r="N185" t="str">
            <v>812-0004</v>
          </cell>
          <cell r="O185" t="str">
            <v>福岡県福岡市博多区榎田1-4-69</v>
          </cell>
          <cell r="P185" t="str">
            <v>kaoru.tateishi@grp.daikin.co.jp</v>
          </cell>
          <cell r="Q185" t="str">
            <v>092-461-2133</v>
          </cell>
          <cell r="R185" t="str">
            <v>092-461-2172</v>
          </cell>
          <cell r="S185">
            <v>5200</v>
          </cell>
          <cell r="T185">
            <v>16600</v>
          </cell>
          <cell r="U185">
            <v>17800</v>
          </cell>
          <cell r="V185">
            <v>23000</v>
          </cell>
          <cell r="W185">
            <v>16600</v>
          </cell>
          <cell r="X185">
            <v>39600</v>
          </cell>
          <cell r="Y185">
            <v>7666</v>
          </cell>
          <cell r="Z185">
            <v>5533</v>
          </cell>
          <cell r="AA185">
            <v>13199</v>
          </cell>
          <cell r="AB185">
            <v>0</v>
          </cell>
          <cell r="AC185">
            <v>13199</v>
          </cell>
          <cell r="AD185">
            <v>13200</v>
          </cell>
          <cell r="AE185" t="str">
            <v>23.3</v>
          </cell>
          <cell r="AF185" t="str">
            <v>23.12</v>
          </cell>
          <cell r="AG185" t="str">
            <v>○</v>
          </cell>
          <cell r="AH185" t="str">
            <v>様式4-1、切捨て処理修正、減額</v>
          </cell>
        </row>
        <row r="186">
          <cell r="B186" t="str">
            <v>10A-5417</v>
          </cell>
          <cell r="C186">
            <v>1</v>
          </cell>
          <cell r="E186" t="str">
            <v>ホクト省エネ改修工事</v>
          </cell>
          <cell r="F186" t="str">
            <v>株式会社ホクト    金本　征樹</v>
          </cell>
          <cell r="G186" t="str">
            <v>株式会社ホクト</v>
          </cell>
          <cell r="I186" t="str">
            <v>金本　征樹</v>
          </cell>
          <cell r="J186" t="str">
            <v>アサヒ冷暖株式会社</v>
          </cell>
          <cell r="K186" t="str">
            <v>営業企画部</v>
          </cell>
          <cell r="L186" t="str">
            <v>部長</v>
          </cell>
          <cell r="M186" t="str">
            <v>藤本　大造</v>
          </cell>
          <cell r="N186" t="str">
            <v>551-0001</v>
          </cell>
          <cell r="O186" t="str">
            <v>大阪府大阪市大正区三軒家西3-10-13</v>
          </cell>
          <cell r="P186" t="str">
            <v>raydan@mbox.inet-osaka.or.jp</v>
          </cell>
          <cell r="Q186" t="str">
            <v>06-6554-5321</v>
          </cell>
          <cell r="R186" t="str">
            <v>06-6552-1827</v>
          </cell>
          <cell r="S186">
            <v>875</v>
          </cell>
          <cell r="T186">
            <v>8527</v>
          </cell>
          <cell r="U186">
            <v>5883</v>
          </cell>
          <cell r="V186">
            <v>6758</v>
          </cell>
          <cell r="W186">
            <v>8527</v>
          </cell>
          <cell r="X186">
            <v>15285</v>
          </cell>
          <cell r="Y186">
            <v>2252</v>
          </cell>
          <cell r="Z186">
            <v>2842</v>
          </cell>
          <cell r="AA186">
            <v>5094</v>
          </cell>
          <cell r="AB186">
            <v>0</v>
          </cell>
          <cell r="AC186">
            <v>5094</v>
          </cell>
          <cell r="AD186">
            <v>5095</v>
          </cell>
          <cell r="AE186" t="str">
            <v>23.3</v>
          </cell>
          <cell r="AF186" t="str">
            <v>23.8</v>
          </cell>
          <cell r="AG186" t="str">
            <v>○</v>
          </cell>
          <cell r="AH186" t="str">
            <v>様式4-1、切捨て処理修正、減額</v>
          </cell>
        </row>
        <row r="187">
          <cell r="B187" t="str">
            <v>10A-5418</v>
          </cell>
          <cell r="E187" t="str">
            <v>医療法人社団二山会　グループホームほのぼの　省エネ改修工事</v>
          </cell>
          <cell r="F187" t="str">
            <v>医療法人社団二山会    宗近　敬止</v>
          </cell>
          <cell r="G187" t="str">
            <v>医療法人社団二山会</v>
          </cell>
          <cell r="I187" t="str">
            <v>宗近　敬止</v>
          </cell>
          <cell r="J187" t="str">
            <v>日本テクノ株式会社</v>
          </cell>
          <cell r="K187" t="str">
            <v>SG事業部</v>
          </cell>
          <cell r="L187" t="str">
            <v>課長</v>
          </cell>
          <cell r="M187" t="str">
            <v>柳沼貞利</v>
          </cell>
          <cell r="N187" t="str">
            <v>163-0650</v>
          </cell>
          <cell r="O187" t="str">
            <v>東京都新宿区西新宿１－２５－１</v>
          </cell>
          <cell r="P187" t="str">
            <v>yaginuma_sadatoshi@n-techno.co.jp</v>
          </cell>
          <cell r="Q187" t="str">
            <v>03-5909-5259</v>
          </cell>
          <cell r="R187" t="str">
            <v>03-5909-5379</v>
          </cell>
          <cell r="S187">
            <v>1610</v>
          </cell>
          <cell r="T187">
            <v>25979</v>
          </cell>
          <cell r="U187">
            <v>14256</v>
          </cell>
          <cell r="V187">
            <v>15866</v>
          </cell>
          <cell r="W187">
            <v>25979</v>
          </cell>
          <cell r="X187">
            <v>41845</v>
          </cell>
          <cell r="Y187">
            <v>5288</v>
          </cell>
          <cell r="Z187">
            <v>8659</v>
          </cell>
          <cell r="AA187">
            <v>13947</v>
          </cell>
          <cell r="AB187">
            <v>0</v>
          </cell>
          <cell r="AC187">
            <v>13947</v>
          </cell>
          <cell r="AD187">
            <v>13948</v>
          </cell>
          <cell r="AE187" t="str">
            <v>23.2</v>
          </cell>
          <cell r="AF187" t="str">
            <v>23.6</v>
          </cell>
          <cell r="AG187" t="str">
            <v>○</v>
          </cell>
          <cell r="AH187" t="str">
            <v>工期確認→OK
様式4-1、切捨て処理修正、減額</v>
          </cell>
        </row>
        <row r="188">
          <cell r="B188" t="str">
            <v>10A-5419</v>
          </cell>
          <cell r="E188" t="str">
            <v>三浦藤沢信用金庫本部省エネに係る建物及び空調設備改修工事</v>
          </cell>
          <cell r="F188" t="str">
            <v>三浦藤沢信用金庫  理事長  平松　廣司</v>
          </cell>
          <cell r="G188" t="str">
            <v>三浦藤沢信用金庫</v>
          </cell>
          <cell r="H188" t="str">
            <v>理事長</v>
          </cell>
          <cell r="I188" t="str">
            <v>平松　廣司</v>
          </cell>
          <cell r="J188" t="str">
            <v>株式会社上林冷機</v>
          </cell>
          <cell r="K188" t="str">
            <v>工事部</v>
          </cell>
          <cell r="L188" t="str">
            <v>工事部長</v>
          </cell>
          <cell r="M188" t="str">
            <v>石上友行</v>
          </cell>
          <cell r="N188" t="str">
            <v>238-0022</v>
          </cell>
          <cell r="O188" t="str">
            <v>神奈川県横須賀市公郷町４丁目７番３号</v>
          </cell>
          <cell r="P188" t="str">
            <v>t.ishi@fsinet.or.jp</v>
          </cell>
          <cell r="Q188" t="str">
            <v>046-852-1000</v>
          </cell>
          <cell r="R188" t="str">
            <v>046-852-2323</v>
          </cell>
          <cell r="S188">
            <v>4572</v>
          </cell>
          <cell r="T188">
            <v>54380</v>
          </cell>
          <cell r="U188">
            <v>45024</v>
          </cell>
          <cell r="V188">
            <v>49596</v>
          </cell>
          <cell r="W188">
            <v>54380</v>
          </cell>
          <cell r="X188">
            <v>103976</v>
          </cell>
          <cell r="Y188">
            <v>16532</v>
          </cell>
          <cell r="Z188">
            <v>18126</v>
          </cell>
          <cell r="AA188">
            <v>34658</v>
          </cell>
          <cell r="AB188">
            <v>761</v>
          </cell>
          <cell r="AC188">
            <v>35419</v>
          </cell>
          <cell r="AD188">
            <v>35384</v>
          </cell>
          <cell r="AE188" t="str">
            <v>23.3</v>
          </cell>
          <cell r="AF188" t="str">
            <v>23.12</v>
          </cell>
          <cell r="AG188" t="str">
            <v>○</v>
          </cell>
          <cell r="AH188" t="str">
            <v>外皮面積に対する改修割合記載無し→OK
様式4-1、GH計算ミス修正、増額</v>
          </cell>
        </row>
        <row r="189">
          <cell r="B189" t="str">
            <v>10A-5422</v>
          </cell>
          <cell r="E189" t="str">
            <v>加西市庁舎　省エネ改修事業</v>
          </cell>
          <cell r="F189" t="str">
            <v>加西市長    中川　暢三</v>
          </cell>
          <cell r="G189" t="str">
            <v>加西市長</v>
          </cell>
          <cell r="I189" t="str">
            <v>中川　暢三</v>
          </cell>
          <cell r="J189" t="str">
            <v>加西市役所</v>
          </cell>
          <cell r="K189" t="str">
            <v>財務部財政課</v>
          </cell>
          <cell r="L189" t="str">
            <v>事務吏員</v>
          </cell>
          <cell r="M189" t="str">
            <v>奥本茂応</v>
          </cell>
          <cell r="N189" t="str">
            <v>675-2395</v>
          </cell>
          <cell r="O189" t="str">
            <v>兵庫県加西市北条町横尾1000番地</v>
          </cell>
          <cell r="P189" t="str">
            <v>zaisei@city.kasai.lg.jp</v>
          </cell>
          <cell r="Q189" t="str">
            <v>0790-42-8704</v>
          </cell>
          <cell r="R189" t="str">
            <v>0790-43-8257</v>
          </cell>
          <cell r="S189">
            <v>1600</v>
          </cell>
          <cell r="T189">
            <v>38000</v>
          </cell>
          <cell r="U189">
            <v>31371</v>
          </cell>
          <cell r="V189">
            <v>32971</v>
          </cell>
          <cell r="W189">
            <v>38000</v>
          </cell>
          <cell r="X189">
            <v>70971</v>
          </cell>
          <cell r="Y189">
            <v>10990</v>
          </cell>
          <cell r="Z189">
            <v>12666</v>
          </cell>
          <cell r="AA189">
            <v>23656</v>
          </cell>
          <cell r="AB189">
            <v>520</v>
          </cell>
          <cell r="AC189">
            <v>24176</v>
          </cell>
          <cell r="AD189">
            <v>24177</v>
          </cell>
          <cell r="AE189" t="str">
            <v>23.3</v>
          </cell>
          <cell r="AF189" t="str">
            <v>23.12</v>
          </cell>
          <cell r="AG189" t="str">
            <v>○</v>
          </cell>
          <cell r="AH189" t="str">
            <v>様式4-1、切捨て処理修正、減額</v>
          </cell>
        </row>
        <row r="190">
          <cell r="B190" t="str">
            <v>10A-5424</v>
          </cell>
          <cell r="E190" t="str">
            <v>錦糸町セントラルビル改修工事</v>
          </cell>
          <cell r="F190" t="str">
            <v>株式会社美浜    富山　君雄</v>
          </cell>
          <cell r="G190" t="str">
            <v>株式会社美浜</v>
          </cell>
          <cell r="I190" t="str">
            <v>富山　君雄</v>
          </cell>
          <cell r="J190" t="str">
            <v>株式会社タキズミ</v>
          </cell>
          <cell r="K190" t="str">
            <v>営業部</v>
          </cell>
          <cell r="L190" t="str">
            <v>部長</v>
          </cell>
          <cell r="M190" t="str">
            <v>吉森豊</v>
          </cell>
          <cell r="N190" t="str">
            <v>112-0012</v>
          </cell>
          <cell r="O190" t="str">
            <v>東京都文京区大塚3-38-8</v>
          </cell>
          <cell r="P190" t="str">
            <v>yoshimori.y@takizumi.com</v>
          </cell>
          <cell r="Q190" t="str">
            <v>03-5395-7880</v>
          </cell>
          <cell r="R190" t="str">
            <v>03-5977-2511</v>
          </cell>
          <cell r="S190">
            <v>360</v>
          </cell>
          <cell r="T190">
            <v>4014</v>
          </cell>
          <cell r="U190">
            <v>4665</v>
          </cell>
          <cell r="V190">
            <v>5025</v>
          </cell>
          <cell r="W190">
            <v>4014</v>
          </cell>
          <cell r="X190">
            <v>9039</v>
          </cell>
          <cell r="Y190">
            <v>1675</v>
          </cell>
          <cell r="Z190">
            <v>1338</v>
          </cell>
          <cell r="AA190">
            <v>3013</v>
          </cell>
          <cell r="AB190">
            <v>0</v>
          </cell>
          <cell r="AC190">
            <v>3013</v>
          </cell>
          <cell r="AD190">
            <v>3013</v>
          </cell>
          <cell r="AE190" t="str">
            <v>23.3</v>
          </cell>
          <cell r="AF190" t="str">
            <v>23.4</v>
          </cell>
          <cell r="AG190" t="str">
            <v>○</v>
          </cell>
        </row>
        <row r="191">
          <cell r="B191" t="str">
            <v>10A-5426</v>
          </cell>
          <cell r="C191">
            <v>1</v>
          </cell>
          <cell r="E191" t="str">
            <v>玉川斎場空調設備改修工事</v>
          </cell>
          <cell r="F191" t="str">
            <v>有限会社　こうだ　玉川斎場  代表取締役  江田　福好</v>
          </cell>
          <cell r="G191" t="str">
            <v>有限会社　こうだ　玉川斎場</v>
          </cell>
          <cell r="H191" t="str">
            <v>代表取締役</v>
          </cell>
          <cell r="I191" t="str">
            <v>江田　福好</v>
          </cell>
          <cell r="J191" t="str">
            <v>株式会社　MAC International Ltd.</v>
          </cell>
          <cell r="K191" t="str">
            <v>技術部</v>
          </cell>
          <cell r="L191" t="str">
            <v>代表取締役</v>
          </cell>
          <cell r="M191" t="str">
            <v>羽野徳文</v>
          </cell>
          <cell r="N191" t="str">
            <v>877-0039</v>
          </cell>
          <cell r="O191" t="str">
            <v>大分県日田市刃連町808-14</v>
          </cell>
          <cell r="P191" t="str">
            <v>noric.hano@mac-inter.com</v>
          </cell>
          <cell r="Q191" t="str">
            <v>0973-26-0705</v>
          </cell>
          <cell r="R191" t="str">
            <v>0973-26-0706</v>
          </cell>
          <cell r="S191">
            <v>650</v>
          </cell>
          <cell r="T191">
            <v>6844</v>
          </cell>
          <cell r="U191">
            <v>3445</v>
          </cell>
          <cell r="V191">
            <v>4095</v>
          </cell>
          <cell r="W191">
            <v>6844</v>
          </cell>
          <cell r="X191">
            <v>10939</v>
          </cell>
          <cell r="Y191">
            <v>1365</v>
          </cell>
          <cell r="Z191">
            <v>2281</v>
          </cell>
          <cell r="AA191">
            <v>3646</v>
          </cell>
          <cell r="AB191">
            <v>80</v>
          </cell>
          <cell r="AC191">
            <v>3726</v>
          </cell>
          <cell r="AD191">
            <v>3726</v>
          </cell>
          <cell r="AE191" t="str">
            <v>23.3</v>
          </cell>
          <cell r="AF191" t="str">
            <v>23.5</v>
          </cell>
          <cell r="AG191" t="str">
            <v>○</v>
          </cell>
          <cell r="AH191" t="str">
            <v>立面図1面のみ</v>
          </cell>
        </row>
        <row r="192">
          <cell r="B192" t="str">
            <v>10A-5430</v>
          </cell>
          <cell r="C192">
            <v>5</v>
          </cell>
          <cell r="E192" t="str">
            <v>特別養護老人ホーム八多の里省エネ改修工事</v>
          </cell>
          <cell r="F192" t="str">
            <v>社会福祉法人吉祥会  理事長  吉安　逸男</v>
          </cell>
          <cell r="G192" t="str">
            <v>社会福祉法人吉祥会</v>
          </cell>
          <cell r="H192" t="str">
            <v>理事長</v>
          </cell>
          <cell r="I192" t="str">
            <v>吉安　逸男</v>
          </cell>
          <cell r="J192" t="str">
            <v>社会福祉法人吉祥会</v>
          </cell>
          <cell r="K192" t="str">
            <v>特別養護老人ホーム八多の里</v>
          </cell>
          <cell r="L192" t="str">
            <v>施設長</v>
          </cell>
          <cell r="M192" t="str">
            <v>吉安秀男</v>
          </cell>
          <cell r="N192" t="str">
            <v>651-1351</v>
          </cell>
          <cell r="O192" t="str">
            <v>兵庫県神戸市北区八多町中６８１番地</v>
          </cell>
          <cell r="P192" t="str">
            <v>hatanosato@hatanosato.or.jp</v>
          </cell>
          <cell r="Q192" t="str">
            <v>078-951-1130</v>
          </cell>
          <cell r="R192" t="str">
            <v>078-951-1688</v>
          </cell>
          <cell r="S192">
            <v>8350</v>
          </cell>
          <cell r="T192">
            <v>35314</v>
          </cell>
          <cell r="U192">
            <v>30369</v>
          </cell>
          <cell r="V192">
            <v>38719</v>
          </cell>
          <cell r="W192">
            <v>35314</v>
          </cell>
          <cell r="X192">
            <v>74033</v>
          </cell>
          <cell r="Y192">
            <v>12906</v>
          </cell>
          <cell r="Z192">
            <v>11771</v>
          </cell>
          <cell r="AA192">
            <v>24677</v>
          </cell>
          <cell r="AB192">
            <v>0</v>
          </cell>
          <cell r="AC192">
            <v>24677</v>
          </cell>
          <cell r="AD192">
            <v>24677</v>
          </cell>
          <cell r="AE192" t="str">
            <v>23.3</v>
          </cell>
          <cell r="AF192" t="str">
            <v>23.7</v>
          </cell>
          <cell r="AG192" t="str">
            <v>○</v>
          </cell>
        </row>
        <row r="193">
          <cell r="B193" t="str">
            <v>10A-5432</v>
          </cell>
          <cell r="E193" t="str">
            <v>社会福祉法人　日野の郷　省エネ改修事業</v>
          </cell>
          <cell r="F193" t="str">
            <v>社会福祉法人　日野の郷    東口　小太郎</v>
          </cell>
          <cell r="G193" t="str">
            <v>社会福祉法人　日野の郷</v>
          </cell>
          <cell r="I193" t="str">
            <v>東口　小太郎</v>
          </cell>
          <cell r="J193" t="str">
            <v>関西電力株式会社</v>
          </cell>
          <cell r="K193" t="str">
            <v>姫路支店　社営業所</v>
          </cell>
          <cell r="M193" t="str">
            <v>曽根一哲</v>
          </cell>
          <cell r="N193" t="str">
            <v>673-1431</v>
          </cell>
          <cell r="O193" t="str">
            <v>兵庫県加東市社１４４６番地１</v>
          </cell>
          <cell r="P193" t="str">
            <v>sone.ittetsu@e2.kepco.co.jp</v>
          </cell>
          <cell r="Q193" t="str">
            <v>090-3676-4497</v>
          </cell>
          <cell r="R193" t="str">
            <v>0795-42-7999</v>
          </cell>
          <cell r="S193">
            <v>7332</v>
          </cell>
          <cell r="T193">
            <v>18716</v>
          </cell>
          <cell r="U193">
            <v>39784</v>
          </cell>
          <cell r="V193">
            <v>47116</v>
          </cell>
          <cell r="W193">
            <v>18716</v>
          </cell>
          <cell r="X193">
            <v>65832</v>
          </cell>
          <cell r="Y193">
            <v>15705</v>
          </cell>
          <cell r="Z193">
            <v>6238</v>
          </cell>
          <cell r="AA193">
            <v>21943</v>
          </cell>
          <cell r="AB193">
            <v>0</v>
          </cell>
          <cell r="AC193">
            <v>21943</v>
          </cell>
          <cell r="AD193">
            <v>21943</v>
          </cell>
          <cell r="AE193" t="str">
            <v>23.3</v>
          </cell>
          <cell r="AF193" t="str">
            <v>24.1</v>
          </cell>
          <cell r="AG193" t="str">
            <v>○</v>
          </cell>
        </row>
        <row r="194">
          <cell r="B194" t="str">
            <v>10A-5433</v>
          </cell>
          <cell r="C194">
            <v>1</v>
          </cell>
          <cell r="E194" t="str">
            <v>株式会社あいおいアクアポリス白龍城省エネ改修事業</v>
          </cell>
          <cell r="F194" t="str">
            <v>株式会社あいおいアクアポリス  代表取締役社長  小西　高男</v>
          </cell>
          <cell r="G194" t="str">
            <v>株式会社あいおいアクアポリス</v>
          </cell>
          <cell r="H194" t="str">
            <v>代表取締役社長</v>
          </cell>
          <cell r="I194" t="str">
            <v>小西　高男</v>
          </cell>
          <cell r="J194" t="str">
            <v>関西電力株式会社</v>
          </cell>
          <cell r="K194" t="str">
            <v>姫路支店</v>
          </cell>
          <cell r="L194" t="str">
            <v>副長</v>
          </cell>
          <cell r="M194" t="str">
            <v>永仮 昭彦</v>
          </cell>
          <cell r="N194" t="str">
            <v>670-6577</v>
          </cell>
          <cell r="O194" t="str">
            <v>兵庫県姫路市十二所前町１１７番地</v>
          </cell>
          <cell r="P194" t="str">
            <v>tochihara.tomio@b4.kepco.co.jp</v>
          </cell>
          <cell r="Q194" t="str">
            <v>080-5303-9166</v>
          </cell>
          <cell r="R194" t="str">
            <v>079-227-0619</v>
          </cell>
          <cell r="S194">
            <v>1086</v>
          </cell>
          <cell r="T194">
            <v>31510</v>
          </cell>
          <cell r="U194">
            <v>11685</v>
          </cell>
          <cell r="V194">
            <v>12771</v>
          </cell>
          <cell r="W194">
            <v>31510</v>
          </cell>
          <cell r="X194">
            <v>44281</v>
          </cell>
          <cell r="Y194">
            <v>4257</v>
          </cell>
          <cell r="Z194">
            <v>10503</v>
          </cell>
          <cell r="AA194">
            <v>14760</v>
          </cell>
          <cell r="AB194">
            <v>0</v>
          </cell>
          <cell r="AC194">
            <v>14760</v>
          </cell>
          <cell r="AD194">
            <v>14760</v>
          </cell>
          <cell r="AE194" t="str">
            <v>23.2</v>
          </cell>
          <cell r="AF194" t="str">
            <v>23.6</v>
          </cell>
          <cell r="AG194" t="str">
            <v>○</v>
          </cell>
        </row>
        <row r="195">
          <cell r="B195" t="str">
            <v>10A-5439</v>
          </cell>
          <cell r="E195" t="str">
            <v>ノーブル楽音寺　空調改修工事</v>
          </cell>
          <cell r="F195" t="str">
            <v>医療法人　貴島会    貴島　秀樹</v>
          </cell>
          <cell r="G195" t="str">
            <v>医療法人　貴島会</v>
          </cell>
          <cell r="I195" t="str">
            <v>貴島　秀樹</v>
          </cell>
          <cell r="J195" t="str">
            <v>ダイキンエアテクノ株式会社</v>
          </cell>
          <cell r="K195" t="str">
            <v>エンジニアリング部</v>
          </cell>
          <cell r="M195" t="str">
            <v>南里　直人</v>
          </cell>
          <cell r="N195" t="str">
            <v>564-0063</v>
          </cell>
          <cell r="O195" t="str">
            <v>大阪府吹田市江坂町1－17－26　エスプリ江坂3F</v>
          </cell>
          <cell r="P195" t="str">
            <v>naoto.nanri@grp.daikin.co.jp</v>
          </cell>
          <cell r="Q195" t="str">
            <v>06-6190-6103</v>
          </cell>
          <cell r="R195" t="str">
            <v>06-6380-7531</v>
          </cell>
          <cell r="S195">
            <v>6000</v>
          </cell>
          <cell r="T195">
            <v>24500</v>
          </cell>
          <cell r="U195">
            <v>14500</v>
          </cell>
          <cell r="V195">
            <v>20500</v>
          </cell>
          <cell r="W195">
            <v>24500</v>
          </cell>
          <cell r="X195">
            <v>45000</v>
          </cell>
          <cell r="Y195">
            <v>6833</v>
          </cell>
          <cell r="Z195">
            <v>8166</v>
          </cell>
          <cell r="AA195">
            <v>14999</v>
          </cell>
          <cell r="AB195">
            <v>321</v>
          </cell>
          <cell r="AC195">
            <v>15320</v>
          </cell>
          <cell r="AD195">
            <v>15320</v>
          </cell>
          <cell r="AE195" t="str">
            <v>23.2</v>
          </cell>
          <cell r="AF195" t="str">
            <v>23.5</v>
          </cell>
          <cell r="AG195" t="str">
            <v>○</v>
          </cell>
        </row>
        <row r="196">
          <cell r="B196" t="str">
            <v>10A-5444</v>
          </cell>
          <cell r="E196" t="str">
            <v>神戸マツダにおける省エネモデル店舗への改修事業</v>
          </cell>
          <cell r="F196" t="str">
            <v>株式会社　神戸マツダ    橋本　覚</v>
          </cell>
          <cell r="G196" t="str">
            <v>株式会社　神戸マツダ</v>
          </cell>
          <cell r="I196" t="str">
            <v>橋本　覚</v>
          </cell>
          <cell r="J196" t="str">
            <v>ﾀﾞｲｷﾝｴｱﾃｸﾉ株式会社</v>
          </cell>
          <cell r="K196" t="str">
            <v>神戸営業所</v>
          </cell>
          <cell r="M196" t="str">
            <v>西出　雅人</v>
          </cell>
          <cell r="N196" t="str">
            <v>650-0035</v>
          </cell>
          <cell r="O196" t="str">
            <v>兵庫県神戸市中央区浪花町５９番地</v>
          </cell>
          <cell r="P196" t="str">
            <v>masato.nishide@grp.daikin.co.jp</v>
          </cell>
          <cell r="Q196" t="str">
            <v>078-321-1562</v>
          </cell>
          <cell r="R196" t="str">
            <v>078-321-1512</v>
          </cell>
          <cell r="S196">
            <v>1650</v>
          </cell>
          <cell r="T196">
            <v>11914</v>
          </cell>
          <cell r="U196">
            <v>7486</v>
          </cell>
          <cell r="V196">
            <v>9136</v>
          </cell>
          <cell r="W196">
            <v>11914</v>
          </cell>
          <cell r="X196">
            <v>21050</v>
          </cell>
          <cell r="Y196">
            <v>3045</v>
          </cell>
          <cell r="Z196">
            <v>3971</v>
          </cell>
          <cell r="AA196">
            <v>7016</v>
          </cell>
          <cell r="AB196">
            <v>0</v>
          </cell>
          <cell r="AC196">
            <v>7016</v>
          </cell>
          <cell r="AD196">
            <v>7016</v>
          </cell>
          <cell r="AE196" t="str">
            <v>23.3</v>
          </cell>
          <cell r="AF196" t="str">
            <v>24.3</v>
          </cell>
          <cell r="AG196" t="str">
            <v>○</v>
          </cell>
        </row>
        <row r="197">
          <cell r="B197" t="str">
            <v>10A-5446</v>
          </cell>
          <cell r="E197" t="str">
            <v>三協商事㈱空調機更新工事</v>
          </cell>
          <cell r="F197" t="str">
            <v>三協商事株式会社    須見　篤志</v>
          </cell>
          <cell r="G197" t="str">
            <v>三協商事株式会社</v>
          </cell>
          <cell r="I197" t="str">
            <v>須見　篤志</v>
          </cell>
          <cell r="J197" t="str">
            <v>ﾀﾞｲｷﾝ空調四国株式会社</v>
          </cell>
          <cell r="K197" t="str">
            <v>徳島営業所</v>
          </cell>
          <cell r="L197" t="str">
            <v>所長</v>
          </cell>
          <cell r="M197" t="str">
            <v>上村忠伸</v>
          </cell>
          <cell r="N197" t="str">
            <v>770-0873</v>
          </cell>
          <cell r="O197" t="str">
            <v>徳島県徳島市東沖州１丁目１７番</v>
          </cell>
          <cell r="P197" t="str">
            <v>tadanobu.uemura@grp.daikin.co.jp</v>
          </cell>
          <cell r="Q197" t="str">
            <v>088-664-5580</v>
          </cell>
          <cell r="R197" t="str">
            <v>088-636-0505</v>
          </cell>
          <cell r="S197">
            <v>3066</v>
          </cell>
          <cell r="T197">
            <v>9812</v>
          </cell>
          <cell r="U197">
            <v>3572</v>
          </cell>
          <cell r="V197">
            <v>6638</v>
          </cell>
          <cell r="W197">
            <v>9812</v>
          </cell>
          <cell r="X197">
            <v>16450</v>
          </cell>
          <cell r="Y197">
            <v>2212</v>
          </cell>
          <cell r="Z197">
            <v>3270</v>
          </cell>
          <cell r="AA197">
            <v>5482</v>
          </cell>
          <cell r="AB197">
            <v>0</v>
          </cell>
          <cell r="AC197">
            <v>5482</v>
          </cell>
          <cell r="AD197">
            <v>5482</v>
          </cell>
          <cell r="AE197" t="str">
            <v>23.3</v>
          </cell>
          <cell r="AF197" t="str">
            <v>23.5</v>
          </cell>
          <cell r="AG197" t="str">
            <v>○</v>
          </cell>
          <cell r="AH197" t="str">
            <v>改修割合：様式3-2と3-4で異なる
※様式3-4の値を採用</v>
          </cell>
        </row>
        <row r="198">
          <cell r="B198" t="str">
            <v>10A-5447</v>
          </cell>
          <cell r="E198" t="str">
            <v>偕生病院空調設備・建物省エネ化工事</v>
          </cell>
          <cell r="F198" t="str">
            <v>医療法人社団　偕生会    横井　峰人</v>
          </cell>
          <cell r="G198" t="str">
            <v>医療法人社団　偕生会</v>
          </cell>
          <cell r="I198" t="str">
            <v>横井　峰人</v>
          </cell>
          <cell r="J198" t="str">
            <v>株式会社　大和</v>
          </cell>
          <cell r="L198" t="str">
            <v>代表取締役</v>
          </cell>
          <cell r="M198" t="str">
            <v>石川　周一</v>
          </cell>
          <cell r="N198" t="str">
            <v>655-0861</v>
          </cell>
          <cell r="O198" t="str">
            <v>兵庫県神戸市垂水区下畑町４８８－４</v>
          </cell>
          <cell r="P198" t="str">
            <v>yamato@cup.ocn.ne.jp</v>
          </cell>
          <cell r="Q198" t="str">
            <v>078-647-7771</v>
          </cell>
          <cell r="R198" t="str">
            <v>078-647-7772</v>
          </cell>
          <cell r="S198">
            <v>15469</v>
          </cell>
          <cell r="T198">
            <v>22908</v>
          </cell>
          <cell r="U198">
            <v>4238</v>
          </cell>
          <cell r="V198">
            <v>19707</v>
          </cell>
          <cell r="W198">
            <v>22908</v>
          </cell>
          <cell r="X198">
            <v>42615</v>
          </cell>
          <cell r="Y198">
            <v>6569</v>
          </cell>
          <cell r="Z198">
            <v>7636</v>
          </cell>
          <cell r="AA198">
            <v>14205</v>
          </cell>
          <cell r="AB198">
            <v>140</v>
          </cell>
          <cell r="AC198">
            <v>14345</v>
          </cell>
          <cell r="AD198">
            <v>14345</v>
          </cell>
          <cell r="AE198" t="str">
            <v>23.3</v>
          </cell>
          <cell r="AF198" t="str">
            <v>24.3</v>
          </cell>
          <cell r="AG198" t="str">
            <v>○</v>
          </cell>
          <cell r="AH198" t="str">
            <v>設備改修（その他）：LED誘導灯</v>
          </cell>
        </row>
        <row r="199">
          <cell r="B199" t="str">
            <v>10A-5450</v>
          </cell>
          <cell r="E199" t="str">
            <v>三重交通商事株式会社　本社　省エネ改修事業</v>
          </cell>
          <cell r="F199" t="str">
            <v>三重交通商事株式会社  代表取締役社長  宮本　隆生</v>
          </cell>
          <cell r="G199" t="str">
            <v>三重交通商事株式会社</v>
          </cell>
          <cell r="H199" t="str">
            <v>代表取締役社長</v>
          </cell>
          <cell r="I199" t="str">
            <v>宮本　隆生</v>
          </cell>
          <cell r="J199" t="str">
            <v>ダイキンエアテクノ株式会社　中部支店　津営業所</v>
          </cell>
          <cell r="L199" t="str">
            <v>副主事</v>
          </cell>
          <cell r="M199" t="str">
            <v>藤原学</v>
          </cell>
          <cell r="N199" t="str">
            <v>514-0815</v>
          </cell>
          <cell r="O199" t="str">
            <v>三重県津市藤方１０２４番１</v>
          </cell>
          <cell r="P199" t="str">
            <v>manabu.fujiwara@grp.daikin.co.jp</v>
          </cell>
          <cell r="Q199" t="str">
            <v>059-224-7751</v>
          </cell>
          <cell r="R199" t="str">
            <v>059-224-7755</v>
          </cell>
          <cell r="S199">
            <v>1000</v>
          </cell>
          <cell r="T199">
            <v>3583</v>
          </cell>
          <cell r="U199">
            <v>6207</v>
          </cell>
          <cell r="V199">
            <v>7207</v>
          </cell>
          <cell r="W199">
            <v>3583</v>
          </cell>
          <cell r="X199">
            <v>10790</v>
          </cell>
          <cell r="Y199">
            <v>2402</v>
          </cell>
          <cell r="Z199">
            <v>1194</v>
          </cell>
          <cell r="AA199">
            <v>3596</v>
          </cell>
          <cell r="AB199">
            <v>79</v>
          </cell>
          <cell r="AC199">
            <v>3675</v>
          </cell>
          <cell r="AD199">
            <v>3675</v>
          </cell>
          <cell r="AE199" t="str">
            <v>23.3</v>
          </cell>
          <cell r="AF199" t="str">
            <v>23.6</v>
          </cell>
          <cell r="AG199" t="str">
            <v>◎</v>
          </cell>
          <cell r="AH199" t="str">
            <v>図面なし→第2回提出書類あり</v>
          </cell>
        </row>
        <row r="200">
          <cell r="B200" t="str">
            <v>10A-5451</v>
          </cell>
          <cell r="E200" t="str">
            <v>MITSUIビル空調設備更新工事</v>
          </cell>
          <cell r="F200" t="str">
            <v>株式会社三井    三井　良造</v>
          </cell>
          <cell r="G200" t="str">
            <v>株式会社三井</v>
          </cell>
          <cell r="I200" t="str">
            <v>三井　良造</v>
          </cell>
          <cell r="J200" t="str">
            <v>ﾀﾞｲｷﾝ空調四国株式会社</v>
          </cell>
          <cell r="K200" t="str">
            <v>徳島営業所</v>
          </cell>
          <cell r="L200" t="str">
            <v>所長</v>
          </cell>
          <cell r="M200" t="str">
            <v>上村忠伸</v>
          </cell>
          <cell r="N200" t="str">
            <v>770-0873</v>
          </cell>
          <cell r="O200" t="str">
            <v>徳島県徳島市東沖州１丁目１７番</v>
          </cell>
          <cell r="P200" t="str">
            <v>tadanobu.uemura@grp.daikin.co.jp</v>
          </cell>
          <cell r="Q200" t="str">
            <v>088-664-5580</v>
          </cell>
          <cell r="R200" t="str">
            <v>088-636-0505</v>
          </cell>
          <cell r="S200">
            <v>4652</v>
          </cell>
          <cell r="T200">
            <v>13000</v>
          </cell>
          <cell r="U200">
            <v>5571</v>
          </cell>
          <cell r="V200">
            <v>10223</v>
          </cell>
          <cell r="W200">
            <v>13000</v>
          </cell>
          <cell r="X200">
            <v>23223</v>
          </cell>
          <cell r="Y200">
            <v>3407</v>
          </cell>
          <cell r="Z200">
            <v>4333</v>
          </cell>
          <cell r="AA200">
            <v>7740</v>
          </cell>
          <cell r="AB200">
            <v>0</v>
          </cell>
          <cell r="AC200">
            <v>7740</v>
          </cell>
          <cell r="AD200">
            <v>7741</v>
          </cell>
          <cell r="AE200" t="str">
            <v>23.3</v>
          </cell>
          <cell r="AF200" t="str">
            <v>23.6</v>
          </cell>
          <cell r="AG200" t="str">
            <v>○</v>
          </cell>
          <cell r="AH200" t="str">
            <v>様式4-1、切捨て処理修正、減額</v>
          </cell>
        </row>
        <row r="201">
          <cell r="B201" t="str">
            <v>10A-5452</v>
          </cell>
          <cell r="E201" t="str">
            <v>㈱三青社空調設備更新工事</v>
          </cell>
          <cell r="F201" t="str">
            <v>株式会社三青社    今田　憲宏</v>
          </cell>
          <cell r="G201" t="str">
            <v>株式会社三青社</v>
          </cell>
          <cell r="I201" t="str">
            <v>今田　憲宏</v>
          </cell>
          <cell r="J201" t="str">
            <v>ﾀﾞｲｷﾝ空調四国株式会社</v>
          </cell>
          <cell r="K201" t="str">
            <v>徳島営業所</v>
          </cell>
          <cell r="L201" t="str">
            <v>所長</v>
          </cell>
          <cell r="M201" t="str">
            <v>上村忠伸</v>
          </cell>
          <cell r="N201" t="str">
            <v>770-0873</v>
          </cell>
          <cell r="O201" t="str">
            <v>徳島県徳島市東沖州１丁目１７番</v>
          </cell>
          <cell r="P201" t="str">
            <v>tadanobu.uemura@grp.daikin.co.jp</v>
          </cell>
          <cell r="Q201" t="str">
            <v>088-664-5580</v>
          </cell>
          <cell r="R201" t="str">
            <v>088-636-0505</v>
          </cell>
          <cell r="S201">
            <v>1410</v>
          </cell>
          <cell r="T201">
            <v>9000</v>
          </cell>
          <cell r="U201">
            <v>1190</v>
          </cell>
          <cell r="V201">
            <v>2600</v>
          </cell>
          <cell r="W201">
            <v>9000</v>
          </cell>
          <cell r="X201">
            <v>11600</v>
          </cell>
          <cell r="Y201">
            <v>866</v>
          </cell>
          <cell r="Z201">
            <v>3000</v>
          </cell>
          <cell r="AA201">
            <v>3866</v>
          </cell>
          <cell r="AB201">
            <v>0</v>
          </cell>
          <cell r="AC201">
            <v>3866</v>
          </cell>
          <cell r="AD201">
            <v>3866</v>
          </cell>
          <cell r="AE201" t="str">
            <v>23.3</v>
          </cell>
          <cell r="AF201" t="str">
            <v>23.5</v>
          </cell>
          <cell r="AG201" t="str">
            <v>○</v>
          </cell>
        </row>
        <row r="202">
          <cell r="B202" t="str">
            <v>10A-5453</v>
          </cell>
          <cell r="E202" t="str">
            <v>㈱島津製作所　基盤技術研究所省エネ改修事業</v>
          </cell>
          <cell r="F202" t="str">
            <v>株式会社島津製作所  代表取締役社長  中本　晃</v>
          </cell>
          <cell r="G202" t="str">
            <v>株式会社島津製作所</v>
          </cell>
          <cell r="H202" t="str">
            <v>代表取締役社長</v>
          </cell>
          <cell r="I202" t="str">
            <v>中本　晃</v>
          </cell>
          <cell r="J202" t="str">
            <v>太平工業㈱</v>
          </cell>
          <cell r="K202" t="str">
            <v>建築部</v>
          </cell>
          <cell r="L202" t="str">
            <v>課長</v>
          </cell>
          <cell r="M202" t="str">
            <v>荒木寛二</v>
          </cell>
          <cell r="N202" t="str">
            <v>615-0015</v>
          </cell>
          <cell r="O202" t="str">
            <v>京都府京都市右京区西院金槌町8</v>
          </cell>
          <cell r="P202" t="str">
            <v>tkg-01@taihe.shimadzu.co.jp</v>
          </cell>
          <cell r="Q202" t="str">
            <v>075-311-1101</v>
          </cell>
          <cell r="R202" t="str">
            <v>075-311-8059</v>
          </cell>
          <cell r="S202">
            <v>35672</v>
          </cell>
          <cell r="T202">
            <v>50316</v>
          </cell>
          <cell r="U202">
            <v>35734</v>
          </cell>
          <cell r="V202">
            <v>71406</v>
          </cell>
          <cell r="W202">
            <v>50316</v>
          </cell>
          <cell r="X202">
            <v>121722</v>
          </cell>
          <cell r="Y202">
            <v>23802</v>
          </cell>
          <cell r="Z202">
            <v>16772</v>
          </cell>
          <cell r="AA202">
            <v>40574</v>
          </cell>
          <cell r="AB202">
            <v>0</v>
          </cell>
          <cell r="AC202">
            <v>40574</v>
          </cell>
          <cell r="AD202">
            <v>40574</v>
          </cell>
          <cell r="AE202" t="str">
            <v>23.3</v>
          </cell>
          <cell r="AF202" t="str">
            <v>23.9</v>
          </cell>
          <cell r="AG202" t="str">
            <v>○</v>
          </cell>
        </row>
        <row r="203">
          <cell r="B203" t="str">
            <v>10A-5455</v>
          </cell>
          <cell r="E203" t="str">
            <v>㈱島津製作所　共済会館省エネ改修事業</v>
          </cell>
          <cell r="F203" t="str">
            <v>株式会社島津製作所  代表取締役社長  中本　晃</v>
          </cell>
          <cell r="G203" t="str">
            <v>株式会社島津製作所</v>
          </cell>
          <cell r="H203" t="str">
            <v>代表取締役社長</v>
          </cell>
          <cell r="I203" t="str">
            <v>中本　晃</v>
          </cell>
          <cell r="J203" t="str">
            <v>太平工業㈱</v>
          </cell>
          <cell r="K203" t="str">
            <v>建築部</v>
          </cell>
          <cell r="L203" t="str">
            <v>課長</v>
          </cell>
          <cell r="M203" t="str">
            <v>荒木寛二</v>
          </cell>
          <cell r="N203" t="str">
            <v>615-0015</v>
          </cell>
          <cell r="O203" t="str">
            <v>京都府京都市右京区西院金槌町8</v>
          </cell>
          <cell r="P203" t="str">
            <v>tkg-01@taihe.shimadzu.co.jp</v>
          </cell>
          <cell r="Q203" t="str">
            <v>075-311-1101</v>
          </cell>
          <cell r="R203" t="str">
            <v>075-311-8059</v>
          </cell>
          <cell r="S203">
            <v>8526</v>
          </cell>
          <cell r="T203">
            <v>13195</v>
          </cell>
          <cell r="U203">
            <v>13390</v>
          </cell>
          <cell r="V203">
            <v>21916</v>
          </cell>
          <cell r="W203">
            <v>13195</v>
          </cell>
          <cell r="X203">
            <v>35111</v>
          </cell>
          <cell r="Y203">
            <v>7305</v>
          </cell>
          <cell r="Z203">
            <v>4398</v>
          </cell>
          <cell r="AA203">
            <v>11703</v>
          </cell>
          <cell r="AB203">
            <v>0</v>
          </cell>
          <cell r="AC203">
            <v>11703</v>
          </cell>
          <cell r="AD203">
            <v>11703</v>
          </cell>
          <cell r="AE203" t="str">
            <v>23.3</v>
          </cell>
          <cell r="AF203" t="str">
            <v>23.9</v>
          </cell>
          <cell r="AG203" t="str">
            <v>○</v>
          </cell>
        </row>
        <row r="204">
          <cell r="B204" t="str">
            <v>10A-5456</v>
          </cell>
          <cell r="C204">
            <v>1</v>
          </cell>
          <cell r="E204" t="str">
            <v>オレンジ荘省エネ改修工事</v>
          </cell>
          <cell r="F204" t="str">
            <v>社会福祉法人オレンジの会　オレンジ荘    豊澤　孝樹</v>
          </cell>
          <cell r="G204" t="str">
            <v>社会福祉法人オレンジの会　オレンジ荘</v>
          </cell>
          <cell r="I204" t="str">
            <v>豊澤　孝樹</v>
          </cell>
          <cell r="J204" t="str">
            <v>オザキ電化サービス株式会社</v>
          </cell>
          <cell r="K204" t="str">
            <v>営業特販部</v>
          </cell>
          <cell r="L204" t="str">
            <v>主任</v>
          </cell>
          <cell r="M204" t="str">
            <v>山田　秀明</v>
          </cell>
          <cell r="N204" t="str">
            <v>589-0013</v>
          </cell>
          <cell r="O204" t="str">
            <v>大阪府大阪狭山市茱萸木３丁目２５４－２</v>
          </cell>
          <cell r="P204" t="str">
            <v>ozakids7@ybb.ne.jp</v>
          </cell>
          <cell r="Q204" t="str">
            <v>072-365-0581</v>
          </cell>
          <cell r="R204" t="str">
            <v>072-367-7717</v>
          </cell>
          <cell r="S204">
            <v>3750</v>
          </cell>
          <cell r="T204">
            <v>22950</v>
          </cell>
          <cell r="U204">
            <v>21250</v>
          </cell>
          <cell r="V204">
            <v>25000</v>
          </cell>
          <cell r="W204">
            <v>22950</v>
          </cell>
          <cell r="X204">
            <v>47950</v>
          </cell>
          <cell r="Y204">
            <v>8333</v>
          </cell>
          <cell r="Z204">
            <v>7650</v>
          </cell>
          <cell r="AA204">
            <v>15983</v>
          </cell>
          <cell r="AB204">
            <v>351</v>
          </cell>
          <cell r="AC204">
            <v>16334</v>
          </cell>
          <cell r="AD204">
            <v>16334</v>
          </cell>
          <cell r="AE204" t="str">
            <v>23.3</v>
          </cell>
          <cell r="AF204" t="str">
            <v>23.6</v>
          </cell>
          <cell r="AG204" t="str">
            <v>○</v>
          </cell>
        </row>
        <row r="205">
          <cell r="B205" t="str">
            <v>10A-5458</v>
          </cell>
          <cell r="E205" t="str">
            <v>㈱島津製作所　Ｅ２号館省エネ改修事業</v>
          </cell>
          <cell r="F205" t="str">
            <v>株式会社島津製作所  代表取締役社長  中本　晃</v>
          </cell>
          <cell r="G205" t="str">
            <v>株式会社島津製作所</v>
          </cell>
          <cell r="H205" t="str">
            <v>代表取締役社長</v>
          </cell>
          <cell r="I205" t="str">
            <v>中本　晃</v>
          </cell>
          <cell r="J205" t="str">
            <v>太平工業㈱</v>
          </cell>
          <cell r="K205" t="str">
            <v>建築部</v>
          </cell>
          <cell r="L205" t="str">
            <v>課長</v>
          </cell>
          <cell r="M205" t="str">
            <v>荒木寛二</v>
          </cell>
          <cell r="N205" t="str">
            <v>615-0015</v>
          </cell>
          <cell r="O205" t="str">
            <v>京都府京都市右京区西院金槌町8</v>
          </cell>
          <cell r="P205" t="str">
            <v>tkg-01@taihe.shimadzu.co.jp</v>
          </cell>
          <cell r="Q205" t="str">
            <v>075-311-1101</v>
          </cell>
          <cell r="R205" t="str">
            <v>075-311-8059</v>
          </cell>
          <cell r="S205">
            <v>15273</v>
          </cell>
          <cell r="T205">
            <v>32150</v>
          </cell>
          <cell r="U205">
            <v>62050</v>
          </cell>
          <cell r="V205">
            <v>77323</v>
          </cell>
          <cell r="W205">
            <v>32150</v>
          </cell>
          <cell r="X205">
            <v>109473</v>
          </cell>
          <cell r="Y205">
            <v>25774</v>
          </cell>
          <cell r="Z205">
            <v>10716</v>
          </cell>
          <cell r="AA205">
            <v>36490</v>
          </cell>
          <cell r="AB205">
            <v>0</v>
          </cell>
          <cell r="AC205">
            <v>36490</v>
          </cell>
          <cell r="AD205">
            <v>36490</v>
          </cell>
          <cell r="AE205" t="str">
            <v>23.3</v>
          </cell>
          <cell r="AF205" t="str">
            <v>23.9</v>
          </cell>
          <cell r="AG205" t="str">
            <v>○</v>
          </cell>
        </row>
        <row r="206">
          <cell r="B206" t="str">
            <v>10A-5460</v>
          </cell>
          <cell r="E206" t="str">
            <v>㈱島津製作所　W70号館省エネ改修事業</v>
          </cell>
          <cell r="F206" t="str">
            <v>株式会社島津製作所  代表取締役社長  中本　晃</v>
          </cell>
          <cell r="G206" t="str">
            <v>株式会社島津製作所</v>
          </cell>
          <cell r="H206" t="str">
            <v>代表取締役社長</v>
          </cell>
          <cell r="I206" t="str">
            <v>中本　晃</v>
          </cell>
          <cell r="J206" t="str">
            <v>太平工業㈱</v>
          </cell>
          <cell r="K206" t="str">
            <v>建築部</v>
          </cell>
          <cell r="L206" t="str">
            <v>課長</v>
          </cell>
          <cell r="M206" t="str">
            <v>荒木寛二</v>
          </cell>
          <cell r="N206" t="str">
            <v>615-0006</v>
          </cell>
          <cell r="O206" t="str">
            <v>京都府京都市右京区西院金槌町8</v>
          </cell>
          <cell r="P206" t="str">
            <v>tkg-01@taihe.shimadzu.co.jp</v>
          </cell>
          <cell r="Q206" t="str">
            <v>075-311-1101</v>
          </cell>
          <cell r="R206" t="str">
            <v>075-311-8059</v>
          </cell>
          <cell r="S206">
            <v>21150</v>
          </cell>
          <cell r="T206">
            <v>54503</v>
          </cell>
          <cell r="U206">
            <v>29896</v>
          </cell>
          <cell r="V206">
            <v>51046</v>
          </cell>
          <cell r="W206">
            <v>54503</v>
          </cell>
          <cell r="X206">
            <v>105549</v>
          </cell>
          <cell r="Y206">
            <v>17015</v>
          </cell>
          <cell r="Z206">
            <v>18167</v>
          </cell>
          <cell r="AA206">
            <v>35182</v>
          </cell>
          <cell r="AB206">
            <v>0</v>
          </cell>
          <cell r="AC206">
            <v>35182</v>
          </cell>
          <cell r="AD206">
            <v>35182</v>
          </cell>
          <cell r="AE206" t="str">
            <v>23.3</v>
          </cell>
          <cell r="AF206" t="str">
            <v>23.9</v>
          </cell>
          <cell r="AG206" t="str">
            <v>○</v>
          </cell>
        </row>
        <row r="207">
          <cell r="B207" t="str">
            <v>10A-5461</v>
          </cell>
          <cell r="E207" t="str">
            <v>フジキ出雲店省エネ改修事業</v>
          </cell>
          <cell r="F207" t="str">
            <v>フジキコーポレーション株式会社  　  藤原　茂紀</v>
          </cell>
          <cell r="G207" t="str">
            <v>フジキコーポレーション株式会社</v>
          </cell>
          <cell r="H207" t="str">
            <v>　</v>
          </cell>
          <cell r="I207" t="str">
            <v>藤原　茂紀</v>
          </cell>
          <cell r="J207" t="str">
            <v>島根電工株式会社　出雲支店</v>
          </cell>
          <cell r="K207" t="str">
            <v>営業部電気営業課</v>
          </cell>
          <cell r="L207" t="str">
            <v>係長</v>
          </cell>
          <cell r="M207" t="str">
            <v>高橋　宏志</v>
          </cell>
          <cell r="N207" t="str">
            <v>693-0012</v>
          </cell>
          <cell r="O207" t="str">
            <v>島根県出雲市大津新崎町１丁目４８番地</v>
          </cell>
          <cell r="P207" t="str">
            <v>hirotkhs@sdgr.co.jp</v>
          </cell>
          <cell r="Q207" t="str">
            <v>0853-22-5315</v>
          </cell>
          <cell r="R207" t="str">
            <v>0853-22-5354</v>
          </cell>
          <cell r="S207">
            <v>1212</v>
          </cell>
          <cell r="T207">
            <v>7104</v>
          </cell>
          <cell r="U207">
            <v>3684</v>
          </cell>
          <cell r="V207">
            <v>4896</v>
          </cell>
          <cell r="W207">
            <v>7104</v>
          </cell>
          <cell r="X207">
            <v>12000</v>
          </cell>
          <cell r="Y207">
            <v>1632</v>
          </cell>
          <cell r="Z207">
            <v>2368</v>
          </cell>
          <cell r="AA207">
            <v>4000</v>
          </cell>
          <cell r="AB207">
            <v>0</v>
          </cell>
          <cell r="AC207">
            <v>4000</v>
          </cell>
          <cell r="AD207">
            <v>4000</v>
          </cell>
          <cell r="AE207" t="str">
            <v>23.3</v>
          </cell>
          <cell r="AF207" t="str">
            <v>23.9</v>
          </cell>
          <cell r="AG207" t="str">
            <v>◎</v>
          </cell>
          <cell r="AH207" t="str">
            <v>部数が2部</v>
          </cell>
        </row>
        <row r="208">
          <cell r="B208" t="str">
            <v>10A-5462</v>
          </cell>
          <cell r="E208" t="str">
            <v>こうのすケアセンターそよ風空調給湯設備改修工事</v>
          </cell>
          <cell r="F208" t="str">
            <v>株式会社メデカジャパン    渡邊　信義</v>
          </cell>
          <cell r="G208" t="str">
            <v>株式会社メデカジャパン</v>
          </cell>
          <cell r="I208" t="str">
            <v>渡邊　信義</v>
          </cell>
          <cell r="J208" t="str">
            <v>株式会社ヒカリＳ．Ｅ</v>
          </cell>
          <cell r="K208" t="str">
            <v>設計積算課</v>
          </cell>
          <cell r="L208" t="str">
            <v>主任</v>
          </cell>
          <cell r="M208" t="str">
            <v>中曽根学</v>
          </cell>
          <cell r="N208" t="str">
            <v>379-2222</v>
          </cell>
          <cell r="O208" t="str">
            <v>群馬県伊勢崎市田部井町1-1671-24</v>
          </cell>
          <cell r="P208" t="str">
            <v>nakasone@hikari-group.com</v>
          </cell>
          <cell r="Q208" t="str">
            <v>0270-63-0020</v>
          </cell>
          <cell r="R208" t="str">
            <v>0270-63-0200</v>
          </cell>
          <cell r="S208">
            <v>4272</v>
          </cell>
          <cell r="T208">
            <v>20136</v>
          </cell>
          <cell r="U208">
            <v>10692</v>
          </cell>
          <cell r="V208">
            <v>14964</v>
          </cell>
          <cell r="W208">
            <v>20136</v>
          </cell>
          <cell r="X208">
            <v>35100</v>
          </cell>
          <cell r="Y208">
            <v>4988</v>
          </cell>
          <cell r="Z208">
            <v>6712</v>
          </cell>
          <cell r="AA208">
            <v>11700</v>
          </cell>
          <cell r="AB208">
            <v>0</v>
          </cell>
          <cell r="AC208">
            <v>11700</v>
          </cell>
          <cell r="AD208">
            <v>11700</v>
          </cell>
          <cell r="AE208" t="str">
            <v>23.3</v>
          </cell>
          <cell r="AF208" t="str">
            <v>23.8</v>
          </cell>
          <cell r="AG208" t="str">
            <v>○</v>
          </cell>
        </row>
        <row r="209">
          <cell r="B209" t="str">
            <v>10A-5463</v>
          </cell>
          <cell r="E209" t="str">
            <v>岩瀬ケアセンターそよ風空調給湯設備改修工事</v>
          </cell>
          <cell r="F209" t="str">
            <v>株式会社メデカジャパン    渡邊　信義</v>
          </cell>
          <cell r="G209" t="str">
            <v>株式会社メデカジャパン</v>
          </cell>
          <cell r="I209" t="str">
            <v>渡邊　信義</v>
          </cell>
          <cell r="J209" t="str">
            <v>株式会社ヒカリＳ．Ｅ</v>
          </cell>
          <cell r="K209" t="str">
            <v>設計積算課</v>
          </cell>
          <cell r="L209" t="str">
            <v>主任</v>
          </cell>
          <cell r="M209" t="str">
            <v>中曽根学</v>
          </cell>
          <cell r="N209" t="str">
            <v>379-2222</v>
          </cell>
          <cell r="O209" t="str">
            <v>群馬県伊勢崎市田部井町1-1671-24</v>
          </cell>
          <cell r="P209" t="str">
            <v>nakasone@hikari-group.com</v>
          </cell>
          <cell r="Q209" t="str">
            <v>0270-63-0020</v>
          </cell>
          <cell r="R209" t="str">
            <v>0270-63-0200</v>
          </cell>
          <cell r="S209">
            <v>3278</v>
          </cell>
          <cell r="T209">
            <v>12417</v>
          </cell>
          <cell r="U209">
            <v>8731</v>
          </cell>
          <cell r="V209">
            <v>12009</v>
          </cell>
          <cell r="W209">
            <v>12417</v>
          </cell>
          <cell r="X209">
            <v>24426</v>
          </cell>
          <cell r="Y209">
            <v>4003</v>
          </cell>
          <cell r="Z209">
            <v>4139</v>
          </cell>
          <cell r="AA209">
            <v>8142</v>
          </cell>
          <cell r="AB209">
            <v>0</v>
          </cell>
          <cell r="AC209">
            <v>8142</v>
          </cell>
          <cell r="AD209">
            <v>8509</v>
          </cell>
          <cell r="AE209" t="str">
            <v>23.3</v>
          </cell>
          <cell r="AF209" t="str">
            <v>26.6</v>
          </cell>
          <cell r="AG209" t="str">
            <v>○</v>
          </cell>
          <cell r="AH209" t="str">
            <v>壁掛エアコン除外、減額</v>
          </cell>
        </row>
        <row r="210">
          <cell r="B210" t="str">
            <v>10A-5464</v>
          </cell>
          <cell r="E210" t="str">
            <v>甲府ケアセンターそよ風空調給湯設備改修工事</v>
          </cell>
          <cell r="F210" t="str">
            <v>株式会社メデカジャパン    渡邊　信義</v>
          </cell>
          <cell r="G210" t="str">
            <v>株式会社メデカジャパン</v>
          </cell>
          <cell r="I210" t="str">
            <v>渡邊　信義</v>
          </cell>
          <cell r="J210" t="str">
            <v>株式会社ヒカリＳ．Ｅ</v>
          </cell>
          <cell r="K210" t="str">
            <v>設計積算課</v>
          </cell>
          <cell r="L210" t="str">
            <v>主任</v>
          </cell>
          <cell r="M210" t="str">
            <v>中曽根学</v>
          </cell>
          <cell r="N210" t="str">
            <v>379-2222</v>
          </cell>
          <cell r="O210" t="str">
            <v>群馬県伊勢崎市田部井町1-1671-24</v>
          </cell>
          <cell r="P210" t="str">
            <v>nakasone@hikari-group.com</v>
          </cell>
          <cell r="Q210" t="str">
            <v>0270-63-0020</v>
          </cell>
          <cell r="R210" t="str">
            <v>0270-63-0200</v>
          </cell>
          <cell r="S210">
            <v>2311</v>
          </cell>
          <cell r="T210">
            <v>10574</v>
          </cell>
          <cell r="U210">
            <v>6005</v>
          </cell>
          <cell r="V210">
            <v>8316</v>
          </cell>
          <cell r="W210">
            <v>10574</v>
          </cell>
          <cell r="X210">
            <v>18890</v>
          </cell>
          <cell r="Y210">
            <v>2772</v>
          </cell>
          <cell r="Z210">
            <v>3524</v>
          </cell>
          <cell r="AA210">
            <v>6296</v>
          </cell>
          <cell r="AB210">
            <v>0</v>
          </cell>
          <cell r="AC210">
            <v>6296</v>
          </cell>
          <cell r="AD210">
            <v>6358</v>
          </cell>
          <cell r="AE210" t="str">
            <v>23.3</v>
          </cell>
          <cell r="AF210" t="str">
            <v>23.8</v>
          </cell>
          <cell r="AG210" t="str">
            <v>○</v>
          </cell>
          <cell r="AH210" t="str">
            <v>壁掛エアコン除外、減額</v>
          </cell>
        </row>
        <row r="211">
          <cell r="B211" t="str">
            <v>10A-5465</v>
          </cell>
          <cell r="E211" t="str">
            <v>ホテルレオパレス新潟　省エネ改修工事</v>
          </cell>
          <cell r="F211" t="str">
            <v>株式会社レオパレス21    深山　英世</v>
          </cell>
          <cell r="G211" t="str">
            <v>株式会社レオパレス21</v>
          </cell>
          <cell r="I211" t="str">
            <v>深山　英世</v>
          </cell>
          <cell r="J211" t="str">
            <v>株式会社レオパレス21</v>
          </cell>
          <cell r="K211" t="str">
            <v>総務部　庶務課</v>
          </cell>
          <cell r="L211" t="str">
            <v>課長代理</v>
          </cell>
          <cell r="M211" t="str">
            <v>佐藤　真央</v>
          </cell>
          <cell r="N211" t="str">
            <v>164-0012</v>
          </cell>
          <cell r="O211" t="str">
            <v>東京都中野区本町2-54-11</v>
          </cell>
          <cell r="P211" t="str">
            <v>m_sato@leopalace21.com</v>
          </cell>
          <cell r="Q211" t="str">
            <v>03-5350-0017</v>
          </cell>
          <cell r="R211" t="str">
            <v>03-5350-0058</v>
          </cell>
          <cell r="S211">
            <v>1951</v>
          </cell>
          <cell r="T211">
            <v>19625</v>
          </cell>
          <cell r="U211">
            <v>21275</v>
          </cell>
          <cell r="V211">
            <v>23226</v>
          </cell>
          <cell r="W211">
            <v>19625</v>
          </cell>
          <cell r="X211">
            <v>42851</v>
          </cell>
          <cell r="Y211">
            <v>7742</v>
          </cell>
          <cell r="Z211">
            <v>6541</v>
          </cell>
          <cell r="AA211">
            <v>14283</v>
          </cell>
          <cell r="AB211">
            <v>0</v>
          </cell>
          <cell r="AC211">
            <v>14283</v>
          </cell>
          <cell r="AD211">
            <v>14283</v>
          </cell>
          <cell r="AE211" t="str">
            <v>23.2</v>
          </cell>
          <cell r="AF211" t="str">
            <v>23.6</v>
          </cell>
          <cell r="AG211" t="str">
            <v>○</v>
          </cell>
          <cell r="AH211" t="str">
            <v>「注意物件」</v>
          </cell>
        </row>
        <row r="212">
          <cell r="B212" t="str">
            <v>10A-5467</v>
          </cell>
          <cell r="E212" t="str">
            <v>株式会社山下家具店（亀田店）店舗省エネ改修工事</v>
          </cell>
          <cell r="F212" t="str">
            <v>株式会社山下家具店    山下　勝三</v>
          </cell>
          <cell r="G212" t="str">
            <v>株式会社山下家具店</v>
          </cell>
          <cell r="I212" t="str">
            <v>山下　勝三</v>
          </cell>
          <cell r="J212" t="str">
            <v>株式会社大慶住建</v>
          </cell>
          <cell r="K212" t="str">
            <v>建築部</v>
          </cell>
          <cell r="M212" t="str">
            <v>平岩輝家</v>
          </cell>
          <cell r="N212" t="str">
            <v>950-3308</v>
          </cell>
          <cell r="O212" t="str">
            <v>新潟県新潟市北区下大谷内居前897-2</v>
          </cell>
          <cell r="P212" t="str">
            <v>wanwan@taikei-j.co.jp</v>
          </cell>
          <cell r="Q212" t="str">
            <v>025-259-6684</v>
          </cell>
          <cell r="R212" t="str">
            <v>025-259-6630</v>
          </cell>
          <cell r="S212">
            <v>6840</v>
          </cell>
          <cell r="T212">
            <v>58527</v>
          </cell>
          <cell r="U212">
            <v>4633</v>
          </cell>
          <cell r="V212">
            <v>11473</v>
          </cell>
          <cell r="W212">
            <v>58527</v>
          </cell>
          <cell r="X212">
            <v>70000</v>
          </cell>
          <cell r="Y212">
            <v>3824</v>
          </cell>
          <cell r="Z212">
            <v>19509</v>
          </cell>
          <cell r="AA212">
            <v>23333</v>
          </cell>
          <cell r="AB212">
            <v>513</v>
          </cell>
          <cell r="AC212">
            <v>23846</v>
          </cell>
          <cell r="AD212">
            <v>23846</v>
          </cell>
          <cell r="AE212" t="str">
            <v>23.2</v>
          </cell>
          <cell r="AF212" t="str">
            <v>23.10</v>
          </cell>
          <cell r="AG212" t="str">
            <v>○</v>
          </cell>
        </row>
        <row r="213">
          <cell r="B213" t="str">
            <v>10A-5469</v>
          </cell>
          <cell r="E213" t="str">
            <v>介護老人保健施設青美　建築物省ｴﾈ改修推進事業</v>
          </cell>
          <cell r="F213" t="str">
            <v>医療法人泰山会    山田　泰司</v>
          </cell>
          <cell r="G213" t="str">
            <v>医療法人泰山会</v>
          </cell>
          <cell r="I213" t="str">
            <v>山田　泰司</v>
          </cell>
          <cell r="J213" t="str">
            <v>朝日機器株式会社</v>
          </cell>
          <cell r="K213" t="str">
            <v>設備営業部　技術グループ</v>
          </cell>
          <cell r="L213" t="str">
            <v>課長代理</v>
          </cell>
          <cell r="M213" t="str">
            <v>小川浩</v>
          </cell>
          <cell r="N213" t="str">
            <v>541-0058</v>
          </cell>
          <cell r="O213" t="str">
            <v>大阪府大阪市中央区南久宝寺町四丁目１番２号(御堂筋ﾀﾞｲﾋﾞﾙ8F)</v>
          </cell>
          <cell r="P213" t="str">
            <v>ogawa-h@asahi-kiki.co.jp</v>
          </cell>
          <cell r="Q213" t="str">
            <v>06-6282-6711</v>
          </cell>
          <cell r="R213" t="str">
            <v>06-6282-6715</v>
          </cell>
          <cell r="S213">
            <v>3666</v>
          </cell>
          <cell r="T213">
            <v>40580</v>
          </cell>
          <cell r="U213">
            <v>32410</v>
          </cell>
          <cell r="V213">
            <v>36076</v>
          </cell>
          <cell r="W213">
            <v>40580</v>
          </cell>
          <cell r="X213">
            <v>76656</v>
          </cell>
          <cell r="Y213">
            <v>12025</v>
          </cell>
          <cell r="Z213">
            <v>13526</v>
          </cell>
          <cell r="AA213">
            <v>25551</v>
          </cell>
          <cell r="AB213">
            <v>562</v>
          </cell>
          <cell r="AC213">
            <v>26113</v>
          </cell>
          <cell r="AD213">
            <v>26113</v>
          </cell>
          <cell r="AE213" t="str">
            <v>23.3</v>
          </cell>
          <cell r="AF213" t="str">
            <v>23.7</v>
          </cell>
          <cell r="AG213" t="str">
            <v>○</v>
          </cell>
          <cell r="AH213" t="str">
            <v>設備改修（その他）：高効率トランス</v>
          </cell>
        </row>
        <row r="214">
          <cell r="B214" t="str">
            <v>10A-5473</v>
          </cell>
          <cell r="E214" t="str">
            <v>老人保健施設　昴　省エネ改修工事</v>
          </cell>
          <cell r="F214" t="str">
            <v>医療法人　凌雲会  理事長  稲次　正敬</v>
          </cell>
          <cell r="G214" t="str">
            <v>医療法人　凌雲会</v>
          </cell>
          <cell r="H214" t="str">
            <v>理事長</v>
          </cell>
          <cell r="I214" t="str">
            <v>稲次　正敬</v>
          </cell>
          <cell r="J214" t="str">
            <v>ｲｼﾊﾞｼｴﾝﾀｰﾌﾟﾗｲｽﾞ㈱</v>
          </cell>
          <cell r="K214" t="str">
            <v>営業部</v>
          </cell>
          <cell r="L214" t="str">
            <v>代表取締役</v>
          </cell>
          <cell r="M214" t="str">
            <v>石橋　義信</v>
          </cell>
          <cell r="N214" t="str">
            <v>732-0052</v>
          </cell>
          <cell r="O214" t="str">
            <v>広島県広島市東区光町1-11-5</v>
          </cell>
          <cell r="P214" t="str">
            <v>iec-hiroshima@kjd.biglobe.ne.jp</v>
          </cell>
          <cell r="Q214" t="str">
            <v>082-264-1268</v>
          </cell>
          <cell r="R214" t="str">
            <v>082-264-1289</v>
          </cell>
          <cell r="S214">
            <v>13788</v>
          </cell>
          <cell r="T214">
            <v>17570</v>
          </cell>
          <cell r="U214">
            <v>13410</v>
          </cell>
          <cell r="V214">
            <v>27198</v>
          </cell>
          <cell r="W214">
            <v>17570</v>
          </cell>
          <cell r="X214">
            <v>44768</v>
          </cell>
          <cell r="Y214">
            <v>9066</v>
          </cell>
          <cell r="Z214">
            <v>5856</v>
          </cell>
          <cell r="AA214">
            <v>14922</v>
          </cell>
          <cell r="AB214">
            <v>328</v>
          </cell>
          <cell r="AC214">
            <v>15250</v>
          </cell>
          <cell r="AD214">
            <v>15251</v>
          </cell>
          <cell r="AE214" t="str">
            <v>23.3</v>
          </cell>
          <cell r="AF214" t="str">
            <v>23.12</v>
          </cell>
          <cell r="AG214" t="str">
            <v>○</v>
          </cell>
          <cell r="AH214" t="str">
            <v>部数が1部、工期チェック→OK
全体改修として審査
様式4-1、切捨て処理修正、減額</v>
          </cell>
        </row>
        <row r="215">
          <cell r="B215" t="str">
            <v>10A-5474</v>
          </cell>
          <cell r="E215" t="str">
            <v>株式会社柿本商会　富山支店　省エネ改修工事</v>
          </cell>
          <cell r="F215" t="str">
            <v>株式会社柿本商会    柿本　自如</v>
          </cell>
          <cell r="G215" t="str">
            <v>株式会社柿本商会</v>
          </cell>
          <cell r="I215" t="str">
            <v>柿本　自如</v>
          </cell>
          <cell r="J215" t="str">
            <v>株式会社柿本商会</v>
          </cell>
          <cell r="K215" t="str">
            <v>本社　空調事業部　空調設計部</v>
          </cell>
          <cell r="L215" t="str">
            <v>係長</v>
          </cell>
          <cell r="M215" t="str">
            <v>山本　文業</v>
          </cell>
          <cell r="N215" t="str">
            <v>920-0346</v>
          </cell>
          <cell r="O215" t="str">
            <v>石川県金沢市藤江南２丁目２８番地</v>
          </cell>
          <cell r="P215" t="str">
            <v>f-yamamoto@kakimoto.co.jp</v>
          </cell>
          <cell r="Q215" t="str">
            <v>076-268-2111</v>
          </cell>
          <cell r="R215" t="str">
            <v>076-268-2945</v>
          </cell>
          <cell r="S215">
            <v>6432</v>
          </cell>
          <cell r="T215">
            <v>7637</v>
          </cell>
          <cell r="U215">
            <v>9059</v>
          </cell>
          <cell r="V215">
            <v>15491</v>
          </cell>
          <cell r="W215">
            <v>7637</v>
          </cell>
          <cell r="X215">
            <v>23128</v>
          </cell>
          <cell r="Y215">
            <v>5163</v>
          </cell>
          <cell r="Z215">
            <v>2545</v>
          </cell>
          <cell r="AA215">
            <v>7708</v>
          </cell>
          <cell r="AB215">
            <v>0</v>
          </cell>
          <cell r="AC215">
            <v>7708</v>
          </cell>
          <cell r="AD215">
            <v>7749</v>
          </cell>
          <cell r="AE215" t="str">
            <v>23.3</v>
          </cell>
          <cell r="AF215" t="str">
            <v>23.11</v>
          </cell>
          <cell r="AG215" t="str">
            <v>○</v>
          </cell>
          <cell r="AH215" t="str">
            <v>壁掛エアコン除外、減額</v>
          </cell>
        </row>
        <row r="216">
          <cell r="B216" t="str">
            <v>10A-5477</v>
          </cell>
          <cell r="E216" t="str">
            <v>廣野ゴルフ倶楽部　クラブハウス省エネ改修事業</v>
          </cell>
          <cell r="F216" t="str">
            <v>廣野ゴルフ倶楽部    黒本　洋一</v>
          </cell>
          <cell r="G216" t="str">
            <v>廣野ゴルフ倶楽部</v>
          </cell>
          <cell r="I216" t="str">
            <v>黒本　洋一</v>
          </cell>
          <cell r="J216" t="str">
            <v>関西電力株式会社</v>
          </cell>
          <cell r="K216" t="str">
            <v>姫路支店　エネルギー営業</v>
          </cell>
          <cell r="M216" t="str">
            <v>藤田　育弘</v>
          </cell>
          <cell r="N216" t="str">
            <v>670-8577</v>
          </cell>
          <cell r="O216" t="str">
            <v>兵庫県姫路市十二所前町１１７番地</v>
          </cell>
          <cell r="P216" t="str">
            <v>fujita.ikuhiro@e2.kepco.co.jp</v>
          </cell>
          <cell r="Q216" t="str">
            <v>080-5303-9164</v>
          </cell>
          <cell r="R216" t="str">
            <v>079-227-0619</v>
          </cell>
          <cell r="S216">
            <v>11830</v>
          </cell>
          <cell r="T216">
            <v>25454</v>
          </cell>
          <cell r="U216">
            <v>25000</v>
          </cell>
          <cell r="V216">
            <v>36830</v>
          </cell>
          <cell r="W216">
            <v>25454</v>
          </cell>
          <cell r="X216">
            <v>62284</v>
          </cell>
          <cell r="Y216">
            <v>12276</v>
          </cell>
          <cell r="Z216">
            <v>8484</v>
          </cell>
          <cell r="AA216">
            <v>20760</v>
          </cell>
          <cell r="AB216">
            <v>0</v>
          </cell>
          <cell r="AC216">
            <v>20760</v>
          </cell>
          <cell r="AD216">
            <v>20760</v>
          </cell>
          <cell r="AE216" t="str">
            <v>23.3</v>
          </cell>
          <cell r="AF216" t="str">
            <v>23.11</v>
          </cell>
          <cell r="AG216" t="str">
            <v>○</v>
          </cell>
        </row>
        <row r="217">
          <cell r="B217" t="str">
            <v>10A-5479</v>
          </cell>
          <cell r="E217" t="str">
            <v>Begin 誠心堂店　省エネ改修事業</v>
          </cell>
          <cell r="F217" t="str">
            <v>サムシング日栄株式会社    溝内　弘</v>
          </cell>
          <cell r="G217" t="str">
            <v>サムシング日栄株式会社</v>
          </cell>
          <cell r="I217" t="str">
            <v>溝内　弘</v>
          </cell>
          <cell r="J217" t="str">
            <v>兵庫空調設備株式会社</v>
          </cell>
          <cell r="K217" t="str">
            <v>技術部</v>
          </cell>
          <cell r="L217" t="str">
            <v>部長</v>
          </cell>
          <cell r="M217" t="str">
            <v>山本　秀明</v>
          </cell>
          <cell r="N217" t="str">
            <v>670-0981</v>
          </cell>
          <cell r="O217" t="str">
            <v>兵庫県姫路市西庄町田２８５－１</v>
          </cell>
          <cell r="P217" t="str">
            <v>hyoku@aioros.ocn.ne.jp</v>
          </cell>
          <cell r="Q217" t="str">
            <v>079-295-6900</v>
          </cell>
          <cell r="R217" t="str">
            <v>079-295-6901</v>
          </cell>
          <cell r="S217">
            <v>1984</v>
          </cell>
          <cell r="T217">
            <v>20483</v>
          </cell>
          <cell r="U217">
            <v>14024</v>
          </cell>
          <cell r="V217">
            <v>16008</v>
          </cell>
          <cell r="W217">
            <v>20483</v>
          </cell>
          <cell r="X217">
            <v>36491</v>
          </cell>
          <cell r="Y217">
            <v>5336</v>
          </cell>
          <cell r="Z217">
            <v>6827</v>
          </cell>
          <cell r="AA217">
            <v>12163</v>
          </cell>
          <cell r="AB217">
            <v>267</v>
          </cell>
          <cell r="AC217">
            <v>12430</v>
          </cell>
          <cell r="AD217">
            <v>12431</v>
          </cell>
          <cell r="AE217" t="str">
            <v>23.3</v>
          </cell>
          <cell r="AF217" t="str">
            <v>23.5</v>
          </cell>
          <cell r="AG217" t="str">
            <v>○</v>
          </cell>
          <cell r="AH217" t="str">
            <v>様式4-1、切捨て処理修正、減額</v>
          </cell>
        </row>
        <row r="218">
          <cell r="B218" t="str">
            <v>10A-5480</v>
          </cell>
          <cell r="C218">
            <v>1</v>
          </cell>
          <cell r="E218" t="str">
            <v>浜本産婦人科医院省エネ改修工事</v>
          </cell>
          <cell r="F218" t="str">
            <v>医療法人社団浜本産婦人科医院    濱本　保</v>
          </cell>
          <cell r="G218" t="str">
            <v>医療法人社団浜本産婦人科医院</v>
          </cell>
          <cell r="I218" t="str">
            <v>濱本　保</v>
          </cell>
          <cell r="J218" t="str">
            <v>株式会社Actyカナイ</v>
          </cell>
          <cell r="M218" t="str">
            <v>金井　友洋</v>
          </cell>
          <cell r="N218" t="str">
            <v>673-0521</v>
          </cell>
          <cell r="O218" t="str">
            <v>兵庫県三木市志染町青山５丁目１０－１３</v>
          </cell>
          <cell r="P218" t="str">
            <v>actykanai@iris.eonet.ne.jp</v>
          </cell>
          <cell r="Q218" t="str">
            <v>0794-85-3760</v>
          </cell>
          <cell r="R218" t="str">
            <v>0794-87-1608</v>
          </cell>
          <cell r="S218">
            <v>720</v>
          </cell>
          <cell r="T218">
            <v>2850</v>
          </cell>
          <cell r="U218">
            <v>5650</v>
          </cell>
          <cell r="V218">
            <v>6370</v>
          </cell>
          <cell r="W218">
            <v>2850</v>
          </cell>
          <cell r="X218">
            <v>9220</v>
          </cell>
          <cell r="Y218">
            <v>2123</v>
          </cell>
          <cell r="Z218">
            <v>950</v>
          </cell>
          <cell r="AA218">
            <v>3073</v>
          </cell>
          <cell r="AB218">
            <v>0</v>
          </cell>
          <cell r="AC218">
            <v>3073</v>
          </cell>
          <cell r="AD218">
            <v>3073</v>
          </cell>
          <cell r="AE218" t="str">
            <v>23.2</v>
          </cell>
          <cell r="AF218" t="str">
            <v>23.5</v>
          </cell>
          <cell r="AG218" t="str">
            <v>○</v>
          </cell>
          <cell r="AH218" t="str">
            <v>部数が2部</v>
          </cell>
        </row>
        <row r="219">
          <cell r="B219" t="str">
            <v>10A-5481</v>
          </cell>
          <cell r="C219">
            <v>2</v>
          </cell>
          <cell r="E219" t="str">
            <v>大阪経済法科大学　東京麻布台セミナーハウス　改修工事</v>
          </cell>
          <cell r="F219" t="str">
            <v>学校法人　大阪経済法律学園  理事長  金澤　俊孝</v>
          </cell>
          <cell r="G219" t="str">
            <v>学校法人　大阪経済法律学園</v>
          </cell>
          <cell r="H219" t="str">
            <v>理事長</v>
          </cell>
          <cell r="I219" t="str">
            <v>金澤　俊孝</v>
          </cell>
          <cell r="J219" t="str">
            <v>大阪熱学工業株式会社</v>
          </cell>
          <cell r="K219" t="str">
            <v>設計積算部</v>
          </cell>
          <cell r="M219" t="str">
            <v>上田　早苗</v>
          </cell>
          <cell r="N219" t="str">
            <v>556-0015</v>
          </cell>
          <cell r="O219" t="str">
            <v>大阪府大阪市浪速区敷津西1-1-2　トヨタカローラ浪速本社ビル5F</v>
          </cell>
          <cell r="P219" t="str">
            <v>osakanetsu@osaka-netsugaku.co.jp</v>
          </cell>
          <cell r="Q219" t="str">
            <v>06-6645-0780</v>
          </cell>
          <cell r="R219" t="str">
            <v>06-6645-0785</v>
          </cell>
          <cell r="S219">
            <v>750</v>
          </cell>
          <cell r="T219">
            <v>20652</v>
          </cell>
          <cell r="U219">
            <v>8658</v>
          </cell>
          <cell r="V219">
            <v>9408</v>
          </cell>
          <cell r="W219">
            <v>20652</v>
          </cell>
          <cell r="X219">
            <v>30060</v>
          </cell>
          <cell r="Y219">
            <v>3136</v>
          </cell>
          <cell r="Z219">
            <v>6884</v>
          </cell>
          <cell r="AA219">
            <v>10020</v>
          </cell>
          <cell r="AB219">
            <v>220</v>
          </cell>
          <cell r="AC219">
            <v>10240</v>
          </cell>
          <cell r="AD219">
            <v>10240</v>
          </cell>
          <cell r="AE219" t="str">
            <v>23.3</v>
          </cell>
          <cell r="AF219" t="str">
            <v>23.6</v>
          </cell>
          <cell r="AG219" t="str">
            <v>○</v>
          </cell>
        </row>
        <row r="220">
          <cell r="B220" t="str">
            <v>10A-5483</v>
          </cell>
          <cell r="C220">
            <v>1</v>
          </cell>
          <cell r="E220" t="str">
            <v>特別養護老人ホームやすらぎ省エネ改修事業</v>
          </cell>
          <cell r="F220" t="str">
            <v>社会福祉法人　山県東中部福祉会  理事長  元林　大</v>
          </cell>
          <cell r="G220" t="str">
            <v>社会福祉法人　山県東中部福祉会</v>
          </cell>
          <cell r="H220" t="str">
            <v>理事長</v>
          </cell>
          <cell r="I220" t="str">
            <v>元林　大</v>
          </cell>
          <cell r="J220" t="str">
            <v>株式会社リノベートファーム</v>
          </cell>
          <cell r="L220" t="str">
            <v>代表取締役</v>
          </cell>
          <cell r="M220" t="str">
            <v>岡田真規</v>
          </cell>
          <cell r="N220" t="str">
            <v>733-0001</v>
          </cell>
          <cell r="O220" t="str">
            <v>広島県広島市西区大芝２丁目１０番２４号CUBEHOUSE201</v>
          </cell>
          <cell r="P220" t="str">
            <v>okada@renofarm.co.jp</v>
          </cell>
          <cell r="Q220" t="str">
            <v>082-509-3772</v>
          </cell>
          <cell r="R220" t="str">
            <v>082-509-3776</v>
          </cell>
          <cell r="S220">
            <v>2790</v>
          </cell>
          <cell r="T220">
            <v>10043</v>
          </cell>
          <cell r="U220">
            <v>6157</v>
          </cell>
          <cell r="V220">
            <v>8947</v>
          </cell>
          <cell r="W220">
            <v>10043</v>
          </cell>
          <cell r="X220">
            <v>18990</v>
          </cell>
          <cell r="Y220">
            <v>2982</v>
          </cell>
          <cell r="Z220">
            <v>3347</v>
          </cell>
          <cell r="AA220">
            <v>6329</v>
          </cell>
          <cell r="AB220">
            <v>0</v>
          </cell>
          <cell r="AC220">
            <v>6329</v>
          </cell>
          <cell r="AD220">
            <v>6330</v>
          </cell>
          <cell r="AE220" t="str">
            <v>23.3</v>
          </cell>
          <cell r="AF220" t="str">
            <v>23.6</v>
          </cell>
          <cell r="AG220" t="str">
            <v>○</v>
          </cell>
          <cell r="AH220" t="str">
            <v>切り捨て処理、減額</v>
          </cell>
        </row>
        <row r="221">
          <cell r="B221" t="str">
            <v>10A-5486</v>
          </cell>
          <cell r="E221" t="str">
            <v>ふちだ楽器店における省エネ改修事業</v>
          </cell>
          <cell r="F221" t="str">
            <v>株式会社　渕田楽器店  代表取締役社長  淵田　哲生</v>
          </cell>
          <cell r="G221" t="str">
            <v>株式会社　渕田楽器店</v>
          </cell>
          <cell r="H221" t="str">
            <v>代表取締役社長</v>
          </cell>
          <cell r="I221" t="str">
            <v>淵田　哲生</v>
          </cell>
          <cell r="J221" t="str">
            <v>八洲電機株式会社　中国支社</v>
          </cell>
          <cell r="K221" t="str">
            <v>中国施設部　施設一課</v>
          </cell>
          <cell r="L221" t="str">
            <v>課長</v>
          </cell>
          <cell r="M221" t="str">
            <v>棚谷　元</v>
          </cell>
          <cell r="N221" t="str">
            <v>730-0051</v>
          </cell>
          <cell r="O221" t="str">
            <v>広島県広島市中区大手町三丁目８－１　大手町中央ビル</v>
          </cell>
          <cell r="P221" t="str">
            <v>tanata@yashimadenki.co.jp</v>
          </cell>
          <cell r="Q221" t="str">
            <v>082-247-8411</v>
          </cell>
          <cell r="R221" t="str">
            <v>082-247-7774</v>
          </cell>
          <cell r="S221">
            <v>1680</v>
          </cell>
          <cell r="T221">
            <v>6375</v>
          </cell>
          <cell r="U221">
            <v>4324</v>
          </cell>
          <cell r="V221">
            <v>6004</v>
          </cell>
          <cell r="W221">
            <v>6375</v>
          </cell>
          <cell r="X221">
            <v>12379</v>
          </cell>
          <cell r="Y221">
            <v>2001</v>
          </cell>
          <cell r="Z221">
            <v>2125</v>
          </cell>
          <cell r="AA221">
            <v>4126</v>
          </cell>
          <cell r="AB221">
            <v>90</v>
          </cell>
          <cell r="AC221">
            <v>4216</v>
          </cell>
          <cell r="AD221">
            <v>4382</v>
          </cell>
          <cell r="AE221" t="str">
            <v>23.3</v>
          </cell>
          <cell r="AF221" t="str">
            <v>23.9</v>
          </cell>
          <cell r="AG221" t="str">
            <v>○</v>
          </cell>
          <cell r="AH221" t="str">
            <v>壁掛けエアコン除外、減額</v>
          </cell>
        </row>
        <row r="222">
          <cell r="B222" t="str">
            <v>10A-5487</v>
          </cell>
          <cell r="E222" t="str">
            <v>天神第一ビル　空調設備・躯体改修工事</v>
          </cell>
          <cell r="F222" t="str">
            <v>有限会社　ホシ・クリエート    保志　忠彦</v>
          </cell>
          <cell r="G222" t="str">
            <v>有限会社　ホシ・クリエート</v>
          </cell>
          <cell r="I222" t="str">
            <v>保志　忠彦</v>
          </cell>
          <cell r="J222" t="str">
            <v>九州三建サービス株式会社</v>
          </cell>
          <cell r="K222" t="str">
            <v>技術部</v>
          </cell>
          <cell r="L222" t="str">
            <v>副部長</v>
          </cell>
          <cell r="M222" t="str">
            <v>森　仁志</v>
          </cell>
          <cell r="N222" t="str">
            <v>810-0073</v>
          </cell>
          <cell r="O222" t="str">
            <v>福岡県福岡市中央区舞鶴２丁目4番5号</v>
          </cell>
          <cell r="P222" t="str">
            <v>h-mori@sanken-service.jp</v>
          </cell>
          <cell r="Q222" t="str">
            <v>092-751-1112</v>
          </cell>
          <cell r="R222" t="str">
            <v>092-752-1690</v>
          </cell>
          <cell r="S222">
            <v>1900</v>
          </cell>
          <cell r="T222">
            <v>25680</v>
          </cell>
          <cell r="U222">
            <v>30920</v>
          </cell>
          <cell r="V222">
            <v>32820</v>
          </cell>
          <cell r="W222">
            <v>25680</v>
          </cell>
          <cell r="X222">
            <v>58500</v>
          </cell>
          <cell r="Y222">
            <v>10940</v>
          </cell>
          <cell r="Z222">
            <v>8560</v>
          </cell>
          <cell r="AA222">
            <v>19500</v>
          </cell>
          <cell r="AB222">
            <v>0</v>
          </cell>
          <cell r="AC222">
            <v>19500</v>
          </cell>
          <cell r="AD222">
            <v>19500</v>
          </cell>
          <cell r="AE222" t="str">
            <v>23.3</v>
          </cell>
          <cell r="AF222" t="str">
            <v>23.12</v>
          </cell>
          <cell r="AG222" t="str">
            <v>○</v>
          </cell>
        </row>
        <row r="223">
          <cell r="B223" t="str">
            <v>10A-5491</v>
          </cell>
          <cell r="C223">
            <v>2</v>
          </cell>
          <cell r="E223" t="str">
            <v>グレースイン赤坂　空調設備・躯体改修工事</v>
          </cell>
          <cell r="F223" t="str">
            <v>有限会社　グレース建物  代表取締役  木村　弥生</v>
          </cell>
          <cell r="G223" t="str">
            <v>有限会社　グレース建物</v>
          </cell>
          <cell r="H223" t="str">
            <v>代表取締役</v>
          </cell>
          <cell r="I223" t="str">
            <v>木村　弥生</v>
          </cell>
          <cell r="J223" t="str">
            <v>三菱電機ビルテクノサービス株式会社</v>
          </cell>
          <cell r="K223" t="str">
            <v>九州支社福岡支店冷熱課</v>
          </cell>
          <cell r="L223" t="str">
            <v>営業グループリーダー</v>
          </cell>
          <cell r="M223" t="str">
            <v>中原　浩志</v>
          </cell>
          <cell r="N223" t="str">
            <v>812-0042</v>
          </cell>
          <cell r="O223" t="str">
            <v>福岡県福岡市博多区豊1-9-71</v>
          </cell>
          <cell r="P223" t="str">
            <v>nakahara.hiroshi@meltec.co.jp</v>
          </cell>
          <cell r="Q223" t="str">
            <v>092-474-5541</v>
          </cell>
          <cell r="R223" t="str">
            <v>092-473-8170</v>
          </cell>
          <cell r="S223">
            <v>490</v>
          </cell>
          <cell r="T223">
            <v>20940</v>
          </cell>
          <cell r="U223">
            <v>5096</v>
          </cell>
          <cell r="V223">
            <v>5586</v>
          </cell>
          <cell r="W223">
            <v>20940</v>
          </cell>
          <cell r="X223">
            <v>26526</v>
          </cell>
          <cell r="Y223">
            <v>1862</v>
          </cell>
          <cell r="Z223">
            <v>6980</v>
          </cell>
          <cell r="AA223">
            <v>8842</v>
          </cell>
          <cell r="AB223">
            <v>0</v>
          </cell>
          <cell r="AC223">
            <v>8842</v>
          </cell>
          <cell r="AD223">
            <v>8842</v>
          </cell>
          <cell r="AE223" t="str">
            <v>23.3</v>
          </cell>
          <cell r="AF223" t="str">
            <v>23.5</v>
          </cell>
          <cell r="AG223" t="str">
            <v>◎</v>
          </cell>
        </row>
        <row r="224">
          <cell r="B224" t="str">
            <v>10A-5492</v>
          </cell>
          <cell r="E224" t="str">
            <v>ひらたメイプルホテルにおける省エネ改修事業</v>
          </cell>
          <cell r="F224" t="str">
            <v>株式会社ひらた  代表取締役  園山　繁</v>
          </cell>
          <cell r="G224" t="str">
            <v>株式会社ひらた</v>
          </cell>
          <cell r="H224" t="str">
            <v>代表取締役</v>
          </cell>
          <cell r="I224" t="str">
            <v>園山　繁</v>
          </cell>
          <cell r="J224" t="str">
            <v>島根電工（株）出雲支店</v>
          </cell>
          <cell r="K224" t="str">
            <v>営業部</v>
          </cell>
          <cell r="L224" t="str">
            <v>課長</v>
          </cell>
          <cell r="M224" t="str">
            <v>中島　建治</v>
          </cell>
          <cell r="N224" t="str">
            <v>693-0012</v>
          </cell>
          <cell r="O224" t="str">
            <v>島根県出雲市大津新崎町1-48</v>
          </cell>
          <cell r="P224" t="str">
            <v>kennksm@sdgr.co.jp</v>
          </cell>
          <cell r="Q224" t="str">
            <v>0853-22-5315</v>
          </cell>
          <cell r="R224" t="str">
            <v>0853-22-5354</v>
          </cell>
          <cell r="S224">
            <v>6670</v>
          </cell>
          <cell r="T224">
            <v>5970</v>
          </cell>
          <cell r="U224">
            <v>2760</v>
          </cell>
          <cell r="V224">
            <v>9430</v>
          </cell>
          <cell r="W224">
            <v>5970</v>
          </cell>
          <cell r="X224">
            <v>15400</v>
          </cell>
          <cell r="Y224">
            <v>3143</v>
          </cell>
          <cell r="Z224">
            <v>1990</v>
          </cell>
          <cell r="AA224">
            <v>5133</v>
          </cell>
          <cell r="AB224">
            <v>0</v>
          </cell>
          <cell r="AC224">
            <v>5133</v>
          </cell>
          <cell r="AD224">
            <v>5133</v>
          </cell>
          <cell r="AE224" t="str">
            <v>23.3</v>
          </cell>
          <cell r="AF224" t="str">
            <v>23.5</v>
          </cell>
          <cell r="AG224" t="str">
            <v>○</v>
          </cell>
        </row>
        <row r="225">
          <cell r="B225" t="str">
            <v>10A-5493</v>
          </cell>
          <cell r="C225">
            <v>2</v>
          </cell>
          <cell r="E225" t="str">
            <v>株式会社サイネックス本社ビル　改修工事</v>
          </cell>
          <cell r="F225" t="str">
            <v>株式会社サイネックス  代表取締役社長  村田　吉優</v>
          </cell>
          <cell r="G225" t="str">
            <v>株式会社サイネックス</v>
          </cell>
          <cell r="H225" t="str">
            <v>代表取締役社長</v>
          </cell>
          <cell r="I225" t="str">
            <v>村田　吉優</v>
          </cell>
          <cell r="J225" t="str">
            <v>大阪熱学工業株式会社</v>
          </cell>
          <cell r="K225" t="str">
            <v>設計積算部</v>
          </cell>
          <cell r="M225" t="str">
            <v>上田　早苗</v>
          </cell>
          <cell r="N225" t="str">
            <v>556-0015</v>
          </cell>
          <cell r="O225" t="str">
            <v>大阪府大阪市浪速区敷津西1-1-2　トヨタカローラ浪速本社ビル5F</v>
          </cell>
          <cell r="P225" t="str">
            <v>osakanetsu@osaka-netsugaku.co.jp</v>
          </cell>
          <cell r="Q225" t="str">
            <v>06-6645-0780</v>
          </cell>
          <cell r="R225" t="str">
            <v>06-6645-0785</v>
          </cell>
          <cell r="S225">
            <v>1362</v>
          </cell>
          <cell r="T225">
            <v>9798</v>
          </cell>
          <cell r="U225">
            <v>3570</v>
          </cell>
          <cell r="V225">
            <v>4932</v>
          </cell>
          <cell r="W225">
            <v>9798</v>
          </cell>
          <cell r="X225">
            <v>14730</v>
          </cell>
          <cell r="Y225">
            <v>1644</v>
          </cell>
          <cell r="Z225">
            <v>3266</v>
          </cell>
          <cell r="AA225">
            <v>4910</v>
          </cell>
          <cell r="AB225">
            <v>108</v>
          </cell>
          <cell r="AC225">
            <v>5018</v>
          </cell>
          <cell r="AD225">
            <v>5018</v>
          </cell>
          <cell r="AE225" t="str">
            <v>23.3</v>
          </cell>
          <cell r="AF225" t="str">
            <v>23.6</v>
          </cell>
          <cell r="AG225" t="str">
            <v>○</v>
          </cell>
        </row>
        <row r="226">
          <cell r="B226" t="str">
            <v>10A-5495</v>
          </cell>
          <cell r="E226" t="str">
            <v>トリックス本社ビル改修工事</v>
          </cell>
          <cell r="F226" t="str">
            <v>トリックス株式会社    池側　秀樹</v>
          </cell>
          <cell r="G226" t="str">
            <v>トリックス株式会社</v>
          </cell>
          <cell r="I226" t="str">
            <v>池側　秀樹</v>
          </cell>
          <cell r="J226" t="str">
            <v>株式会社タキズミ</v>
          </cell>
          <cell r="K226" t="str">
            <v>営業部</v>
          </cell>
          <cell r="L226" t="str">
            <v>部長</v>
          </cell>
          <cell r="M226" t="str">
            <v>吉森豊</v>
          </cell>
          <cell r="N226" t="str">
            <v>112-0012</v>
          </cell>
          <cell r="O226" t="str">
            <v>東京都文京区大塚3-38-8</v>
          </cell>
          <cell r="P226" t="str">
            <v>yoshimori.y@takizumi.com</v>
          </cell>
          <cell r="Q226" t="str">
            <v>03-5395-7880</v>
          </cell>
          <cell r="R226" t="str">
            <v>03-5977-2511</v>
          </cell>
          <cell r="S226">
            <v>540</v>
          </cell>
          <cell r="T226">
            <v>20597</v>
          </cell>
          <cell r="U226">
            <v>7919</v>
          </cell>
          <cell r="V226">
            <v>8459</v>
          </cell>
          <cell r="W226">
            <v>20597</v>
          </cell>
          <cell r="X226">
            <v>29056</v>
          </cell>
          <cell r="Y226">
            <v>2819</v>
          </cell>
          <cell r="Z226">
            <v>6865</v>
          </cell>
          <cell r="AA226">
            <v>9684</v>
          </cell>
          <cell r="AB226">
            <v>0</v>
          </cell>
          <cell r="AC226">
            <v>9684</v>
          </cell>
          <cell r="AD226">
            <v>9684</v>
          </cell>
          <cell r="AE226" t="str">
            <v>23.3</v>
          </cell>
          <cell r="AF226" t="str">
            <v>23.4</v>
          </cell>
          <cell r="AG226" t="str">
            <v>○</v>
          </cell>
        </row>
        <row r="227">
          <cell r="B227" t="str">
            <v>10A-5501</v>
          </cell>
          <cell r="E227" t="str">
            <v>カインズホーム袋井店省エネ改修工事</v>
          </cell>
          <cell r="F227" t="str">
            <v>株式会社　カインズ    土屋　裕雅</v>
          </cell>
          <cell r="G227" t="str">
            <v>株式会社　カインズ</v>
          </cell>
          <cell r="I227" t="str">
            <v>土屋　裕雅</v>
          </cell>
          <cell r="J227" t="str">
            <v>株式会社　カインズ</v>
          </cell>
          <cell r="K227" t="str">
            <v>設備管理部</v>
          </cell>
          <cell r="L227" t="str">
            <v>部長</v>
          </cell>
          <cell r="M227" t="str">
            <v>鈴木　孔明</v>
          </cell>
          <cell r="N227" t="str">
            <v>370-0043</v>
          </cell>
          <cell r="O227" t="str">
            <v>群馬県高崎市高関町３８０</v>
          </cell>
          <cell r="P227" t="str">
            <v>k-suzuki@cainz.co.jp</v>
          </cell>
          <cell r="Q227" t="str">
            <v>027-320-1876</v>
          </cell>
          <cell r="R227" t="str">
            <v>027-320-1879</v>
          </cell>
          <cell r="S227">
            <v>3583</v>
          </cell>
          <cell r="T227">
            <v>19426</v>
          </cell>
          <cell r="U227">
            <v>16261</v>
          </cell>
          <cell r="V227">
            <v>19844</v>
          </cell>
          <cell r="W227">
            <v>19426</v>
          </cell>
          <cell r="X227">
            <v>39270</v>
          </cell>
          <cell r="Y227">
            <v>6614</v>
          </cell>
          <cell r="Z227">
            <v>6475</v>
          </cell>
          <cell r="AA227">
            <v>13089</v>
          </cell>
          <cell r="AB227">
            <v>0</v>
          </cell>
          <cell r="AC227">
            <v>13089</v>
          </cell>
          <cell r="AD227">
            <v>13090</v>
          </cell>
          <cell r="AE227" t="str">
            <v>23.2</v>
          </cell>
          <cell r="AF227" t="str">
            <v>23.3</v>
          </cell>
          <cell r="AG227" t="str">
            <v>○</v>
          </cell>
          <cell r="AH227" t="str">
            <v>温室を除いて審査
様式4-1、切捨て処理修正、減額</v>
          </cell>
        </row>
        <row r="228">
          <cell r="B228" t="str">
            <v>10A-5502</v>
          </cell>
          <cell r="E228" t="str">
            <v>いしい記念病院空調(高効率)その他省エネ改修事業</v>
          </cell>
          <cell r="F228" t="str">
            <v>医療法人　新生会  理事長  寺園　久恵</v>
          </cell>
          <cell r="G228" t="str">
            <v>医療法人　新生会</v>
          </cell>
          <cell r="H228" t="str">
            <v>理事長</v>
          </cell>
          <cell r="I228" t="str">
            <v>寺園　久恵</v>
          </cell>
          <cell r="J228" t="str">
            <v>八洲電機㈱中国支社</v>
          </cell>
          <cell r="K228" t="str">
            <v>中国施設部施設2課</v>
          </cell>
          <cell r="L228" t="str">
            <v>課長</v>
          </cell>
          <cell r="M228" t="str">
            <v>住岡　学</v>
          </cell>
          <cell r="N228" t="str">
            <v>730-0051</v>
          </cell>
          <cell r="O228" t="str">
            <v>広島県広島市中区大手町三丁目8番1号大手町中央ビル</v>
          </cell>
          <cell r="P228" t="str">
            <v>sumio@yashimadenki.co.jp</v>
          </cell>
          <cell r="Q228" t="str">
            <v>082-247-8411</v>
          </cell>
          <cell r="R228" t="str">
            <v>082-247-7774</v>
          </cell>
          <cell r="S228">
            <v>6895</v>
          </cell>
          <cell r="T228">
            <v>59682</v>
          </cell>
          <cell r="U228">
            <v>20423</v>
          </cell>
          <cell r="V228">
            <v>27318</v>
          </cell>
          <cell r="W228">
            <v>59682</v>
          </cell>
          <cell r="X228">
            <v>87000</v>
          </cell>
          <cell r="Y228">
            <v>9106</v>
          </cell>
          <cell r="Z228">
            <v>19894</v>
          </cell>
          <cell r="AA228">
            <v>29000</v>
          </cell>
          <cell r="AB228">
            <v>580</v>
          </cell>
          <cell r="AC228">
            <v>29580</v>
          </cell>
          <cell r="AD228">
            <v>29577</v>
          </cell>
          <cell r="AE228" t="str">
            <v>23.3</v>
          </cell>
          <cell r="AF228" t="str">
            <v>23.7</v>
          </cell>
          <cell r="AG228" t="str">
            <v>○</v>
          </cell>
          <cell r="AH228" t="str">
            <v>「注意物件」
様式4-1、GH計算ミス修正、増額</v>
          </cell>
        </row>
        <row r="229">
          <cell r="B229" t="str">
            <v>10A-5504</v>
          </cell>
          <cell r="E229" t="str">
            <v>ライフモア保土ヶ谷省エネ改修工事</v>
          </cell>
          <cell r="F229" t="str">
            <v>医療法人社団　松山会  理事長  山口　正直</v>
          </cell>
          <cell r="G229" t="str">
            <v>医療法人社団　松山会</v>
          </cell>
          <cell r="H229" t="str">
            <v>理事長</v>
          </cell>
          <cell r="I229" t="str">
            <v>山口　正直</v>
          </cell>
          <cell r="J229" t="str">
            <v>ｴﾇ･ｹｲ･ﾃｸﾉ㈱</v>
          </cell>
          <cell r="K229" t="str">
            <v>営業部</v>
          </cell>
          <cell r="L229" t="str">
            <v>課長</v>
          </cell>
          <cell r="M229" t="str">
            <v>関野洋</v>
          </cell>
          <cell r="N229" t="str">
            <v>221-0835</v>
          </cell>
          <cell r="O229" t="str">
            <v>神奈川県横浜市神奈川区鶴屋町3-35-1</v>
          </cell>
          <cell r="P229" t="str">
            <v>h_sekino@nk-t.co.jp</v>
          </cell>
          <cell r="Q229" t="str">
            <v>045-311-9781</v>
          </cell>
          <cell r="R229" t="str">
            <v>045-311-9783</v>
          </cell>
          <cell r="S229">
            <v>5520</v>
          </cell>
          <cell r="T229">
            <v>37875</v>
          </cell>
          <cell r="U229">
            <v>37605</v>
          </cell>
          <cell r="V229">
            <v>43125</v>
          </cell>
          <cell r="W229">
            <v>37875</v>
          </cell>
          <cell r="X229">
            <v>81000</v>
          </cell>
          <cell r="Y229">
            <v>14375</v>
          </cell>
          <cell r="Z229">
            <v>12625</v>
          </cell>
          <cell r="AA229">
            <v>27000</v>
          </cell>
          <cell r="AB229">
            <v>0</v>
          </cell>
          <cell r="AC229">
            <v>27000</v>
          </cell>
          <cell r="AD229">
            <v>27000</v>
          </cell>
          <cell r="AE229" t="str">
            <v>23.2</v>
          </cell>
          <cell r="AF229" t="str">
            <v>23.5</v>
          </cell>
          <cell r="AG229" t="str">
            <v>◎</v>
          </cell>
        </row>
        <row r="230">
          <cell r="B230" t="str">
            <v>10A-5505</v>
          </cell>
          <cell r="E230" t="str">
            <v>佐野家旅館若みや省エネ改修工事</v>
          </cell>
          <cell r="F230" t="str">
            <v>株式会社　佐野家  代表取締役  佐野　喜一郎</v>
          </cell>
          <cell r="G230" t="str">
            <v>株式会社　佐野家</v>
          </cell>
          <cell r="H230" t="str">
            <v>代表取締役</v>
          </cell>
          <cell r="I230" t="str">
            <v>佐野　喜一郎</v>
          </cell>
          <cell r="J230" t="str">
            <v>エネテック京都株式会社</v>
          </cell>
          <cell r="K230" t="str">
            <v>京都営業所2グループ</v>
          </cell>
          <cell r="M230" t="str">
            <v>新島　一臣</v>
          </cell>
          <cell r="N230" t="str">
            <v>601-8033</v>
          </cell>
          <cell r="O230" t="str">
            <v>京都府京都市南区東九条南石田町74－2</v>
          </cell>
          <cell r="P230" t="str">
            <v>niijima@osakagas-enetec.jp</v>
          </cell>
          <cell r="Q230" t="str">
            <v>075-693-6530</v>
          </cell>
          <cell r="R230" t="str">
            <v>075-693-6535</v>
          </cell>
          <cell r="S230">
            <v>1800</v>
          </cell>
          <cell r="T230">
            <v>4853</v>
          </cell>
          <cell r="U230">
            <v>3447</v>
          </cell>
          <cell r="V230">
            <v>5247</v>
          </cell>
          <cell r="W230">
            <v>4853</v>
          </cell>
          <cell r="X230">
            <v>10100</v>
          </cell>
          <cell r="Y230">
            <v>1749</v>
          </cell>
          <cell r="Z230">
            <v>1617</v>
          </cell>
          <cell r="AA230">
            <v>3366</v>
          </cell>
          <cell r="AB230">
            <v>0</v>
          </cell>
          <cell r="AC230">
            <v>3366</v>
          </cell>
          <cell r="AD230">
            <v>3366</v>
          </cell>
          <cell r="AE230" t="str">
            <v>23.3</v>
          </cell>
          <cell r="AF230" t="str">
            <v>24.1</v>
          </cell>
          <cell r="AG230" t="str">
            <v>○</v>
          </cell>
        </row>
        <row r="231">
          <cell r="B231" t="str">
            <v>10A-5506</v>
          </cell>
          <cell r="E231" t="str">
            <v>安田女子大学7号館省ｴﾈ改修工事</v>
          </cell>
          <cell r="F231" t="str">
            <v>学校法人　安田学園  理事長  安田　裕実</v>
          </cell>
          <cell r="G231" t="str">
            <v>学校法人　安田学園</v>
          </cell>
          <cell r="H231" t="str">
            <v>理事長</v>
          </cell>
          <cell r="I231" t="str">
            <v>安田　裕実</v>
          </cell>
          <cell r="J231" t="str">
            <v>川崎設備工業㈱</v>
          </cell>
          <cell r="K231" t="str">
            <v>管理部</v>
          </cell>
          <cell r="L231" t="str">
            <v>部長</v>
          </cell>
          <cell r="M231" t="str">
            <v>渡辺　昭彦</v>
          </cell>
          <cell r="N231" t="str">
            <v>733-0005</v>
          </cell>
          <cell r="O231" t="str">
            <v>広島県広島市西区三滝町2-3</v>
          </cell>
          <cell r="P231" t="str">
            <v>watanabe-a@kawasaki-sk.co.jp</v>
          </cell>
          <cell r="Q231" t="str">
            <v>082-238-1933</v>
          </cell>
          <cell r="R231" t="str">
            <v>082-238-9480</v>
          </cell>
          <cell r="S231">
            <v>5780</v>
          </cell>
          <cell r="T231">
            <v>31294</v>
          </cell>
          <cell r="U231">
            <v>13090</v>
          </cell>
          <cell r="V231">
            <v>18870</v>
          </cell>
          <cell r="W231">
            <v>31294</v>
          </cell>
          <cell r="X231">
            <v>50164</v>
          </cell>
          <cell r="Y231">
            <v>6290</v>
          </cell>
          <cell r="Z231">
            <v>10431</v>
          </cell>
          <cell r="AA231">
            <v>16721</v>
          </cell>
          <cell r="AB231">
            <v>79</v>
          </cell>
          <cell r="AC231">
            <v>16800</v>
          </cell>
          <cell r="AD231">
            <v>16800</v>
          </cell>
          <cell r="AE231" t="str">
            <v>23.3</v>
          </cell>
          <cell r="AF231" t="str">
            <v>23.4</v>
          </cell>
          <cell r="AG231" t="str">
            <v>○</v>
          </cell>
          <cell r="AH231" t="str">
            <v>全体改修として審査</v>
          </cell>
        </row>
        <row r="232">
          <cell r="B232" t="str">
            <v>10A-5507</v>
          </cell>
          <cell r="C232">
            <v>2</v>
          </cell>
          <cell r="E232" t="str">
            <v>織田調理師専門学校　省エネ改修事業</v>
          </cell>
          <cell r="F232" t="str">
            <v>学校法人　織田学園  理事長  鈴木　貴子</v>
          </cell>
          <cell r="G232" t="str">
            <v>学校法人　織田学園</v>
          </cell>
          <cell r="H232" t="str">
            <v>理事長</v>
          </cell>
          <cell r="I232" t="str">
            <v>鈴木　貴子</v>
          </cell>
          <cell r="J232" t="str">
            <v>東京ガス株式会社</v>
          </cell>
          <cell r="K232" t="str">
            <v>中央都市エネルギー部</v>
          </cell>
          <cell r="M232" t="str">
            <v>小林　稔</v>
          </cell>
          <cell r="N232" t="str">
            <v>160-0023</v>
          </cell>
          <cell r="O232" t="str">
            <v>東京都新宿区　西新宿3-7-30　山之内ビル10F</v>
          </cell>
          <cell r="P232" t="str">
            <v>mkoba@tokyo-gas.co.jp</v>
          </cell>
          <cell r="Q232" t="str">
            <v>03-5381-6196</v>
          </cell>
          <cell r="R232" t="str">
            <v>03-5381-6165</v>
          </cell>
          <cell r="S232">
            <v>2695</v>
          </cell>
          <cell r="T232">
            <v>9272</v>
          </cell>
          <cell r="U232">
            <v>4308</v>
          </cell>
          <cell r="V232">
            <v>7003</v>
          </cell>
          <cell r="W232">
            <v>9272</v>
          </cell>
          <cell r="X232">
            <v>16275</v>
          </cell>
          <cell r="Y232">
            <v>2334</v>
          </cell>
          <cell r="Z232">
            <v>3090</v>
          </cell>
          <cell r="AA232">
            <v>5424</v>
          </cell>
          <cell r="AB232">
            <v>0</v>
          </cell>
          <cell r="AC232">
            <v>5424</v>
          </cell>
          <cell r="AD232">
            <v>5424</v>
          </cell>
          <cell r="AE232" t="str">
            <v>23.2</v>
          </cell>
          <cell r="AF232" t="str">
            <v>23.6</v>
          </cell>
          <cell r="AG232" t="str">
            <v>○</v>
          </cell>
        </row>
        <row r="233">
          <cell r="B233" t="str">
            <v>10A-5508</v>
          </cell>
          <cell r="E233" t="str">
            <v>ケアホーム・クローバー空調設備更新工事</v>
          </cell>
          <cell r="F233" t="str">
            <v>医療法人社団　八雄会　ケアホーム・クローバー    壇野　雄一</v>
          </cell>
          <cell r="G233" t="str">
            <v>医療法人社団　八雄会　ケアホーム・クローバー</v>
          </cell>
          <cell r="I233" t="str">
            <v>壇野　雄一</v>
          </cell>
          <cell r="J233" t="str">
            <v>ダンレイ株式会社</v>
          </cell>
          <cell r="K233" t="str">
            <v>営業部</v>
          </cell>
          <cell r="L233" t="str">
            <v>営業部長</v>
          </cell>
          <cell r="M233" t="str">
            <v>濱口卓也</v>
          </cell>
          <cell r="N233" t="str">
            <v>850-0012</v>
          </cell>
          <cell r="O233" t="str">
            <v>長崎県長崎市本河内3-6-37</v>
          </cell>
          <cell r="P233" t="str">
            <v>danrei-hamaguchi@sirius.ocn.ne.jp</v>
          </cell>
          <cell r="Q233" t="str">
            <v>095-821-0224</v>
          </cell>
          <cell r="R233" t="str">
            <v>095-821-0226</v>
          </cell>
          <cell r="S233">
            <v>2638</v>
          </cell>
          <cell r="T233">
            <v>25222</v>
          </cell>
          <cell r="U233">
            <v>4677</v>
          </cell>
          <cell r="V233">
            <v>7315</v>
          </cell>
          <cell r="W233">
            <v>25222</v>
          </cell>
          <cell r="X233">
            <v>32537</v>
          </cell>
          <cell r="Y233">
            <v>2438</v>
          </cell>
          <cell r="Z233">
            <v>8407</v>
          </cell>
          <cell r="AA233">
            <v>10845</v>
          </cell>
          <cell r="AB233">
            <v>185</v>
          </cell>
          <cell r="AC233">
            <v>11030</v>
          </cell>
          <cell r="AD233">
            <v>11030</v>
          </cell>
          <cell r="AE233" t="str">
            <v>23.3</v>
          </cell>
          <cell r="AF233" t="str">
            <v>23.6</v>
          </cell>
          <cell r="AG233" t="str">
            <v>○</v>
          </cell>
        </row>
        <row r="234">
          <cell r="B234" t="str">
            <v>10A-5510</v>
          </cell>
          <cell r="E234" t="str">
            <v>サリュートビル　改修工事</v>
          </cell>
          <cell r="F234" t="str">
            <v>株式会社サリュートコーポレーション    石井　葉子</v>
          </cell>
          <cell r="G234" t="str">
            <v>株式会社サリュートコーポレーション</v>
          </cell>
          <cell r="I234" t="str">
            <v>石井　葉子</v>
          </cell>
          <cell r="J234" t="str">
            <v>有限会社ツル通商</v>
          </cell>
          <cell r="L234" t="str">
            <v>代表取締役</v>
          </cell>
          <cell r="M234" t="str">
            <v>水流　文雄</v>
          </cell>
          <cell r="N234" t="str">
            <v>215-0006</v>
          </cell>
          <cell r="O234" t="str">
            <v>神奈川県川崎市麻生区金程２－９－４</v>
          </cell>
          <cell r="P234" t="str">
            <v>tsuru@cb.wakwak.com</v>
          </cell>
          <cell r="Q234" t="str">
            <v>044-952-2230</v>
          </cell>
          <cell r="R234" t="str">
            <v>044-952-3530</v>
          </cell>
          <cell r="S234">
            <v>4185</v>
          </cell>
          <cell r="T234">
            <v>6025</v>
          </cell>
          <cell r="U234">
            <v>3537</v>
          </cell>
          <cell r="V234">
            <v>7722</v>
          </cell>
          <cell r="W234">
            <v>6025</v>
          </cell>
          <cell r="X234">
            <v>13747</v>
          </cell>
          <cell r="Y234">
            <v>2574</v>
          </cell>
          <cell r="Z234">
            <v>2008</v>
          </cell>
          <cell r="AA234">
            <v>4582</v>
          </cell>
          <cell r="AB234">
            <v>100</v>
          </cell>
          <cell r="AC234">
            <v>4682</v>
          </cell>
          <cell r="AD234">
            <v>4915</v>
          </cell>
          <cell r="AE234" t="str">
            <v>23.2</v>
          </cell>
          <cell r="AF234" t="str">
            <v>23.4</v>
          </cell>
          <cell r="AG234" t="str">
            <v>○</v>
          </cell>
          <cell r="AH234" t="str">
            <v>フィルム別添様式１に建築主の氏名&amp;押印無し→OK、部数が２部
フィルム工事費1/2に修正、減額</v>
          </cell>
        </row>
        <row r="235">
          <cell r="B235" t="str">
            <v>10A-5511</v>
          </cell>
          <cell r="E235" t="str">
            <v>アルファ津田カントリークラブハウス省エネ改修事業</v>
          </cell>
          <cell r="F235" t="str">
            <v>穴吹エンタープライズ株式会社    小島　英夫</v>
          </cell>
          <cell r="G235" t="str">
            <v>穴吹エンタープライズ株式会社</v>
          </cell>
          <cell r="I235" t="str">
            <v>小島　英夫</v>
          </cell>
          <cell r="J235" t="str">
            <v>ダイキンエアテクノ㈱</v>
          </cell>
          <cell r="K235" t="str">
            <v>営業</v>
          </cell>
          <cell r="L235" t="str">
            <v>所長</v>
          </cell>
          <cell r="M235" t="str">
            <v>宮下　博臣</v>
          </cell>
          <cell r="N235" t="str">
            <v>761-8071</v>
          </cell>
          <cell r="O235" t="str">
            <v>香川県高松市伏石町2141-2</v>
          </cell>
          <cell r="P235" t="str">
            <v>hirotaka.miyashita@grp.daikin.co.jp</v>
          </cell>
          <cell r="Q235" t="str">
            <v>087-868-7350</v>
          </cell>
          <cell r="R235" t="str">
            <v>087-868-7067</v>
          </cell>
          <cell r="S235">
            <v>1900</v>
          </cell>
          <cell r="T235">
            <v>7756</v>
          </cell>
          <cell r="U235">
            <v>4210</v>
          </cell>
          <cell r="V235">
            <v>6110</v>
          </cell>
          <cell r="W235">
            <v>7756</v>
          </cell>
          <cell r="X235">
            <v>13866</v>
          </cell>
          <cell r="Y235">
            <v>2036</v>
          </cell>
          <cell r="Z235">
            <v>2585</v>
          </cell>
          <cell r="AA235">
            <v>4621</v>
          </cell>
          <cell r="AB235">
            <v>101</v>
          </cell>
          <cell r="AC235">
            <v>4722</v>
          </cell>
          <cell r="AD235">
            <v>4722</v>
          </cell>
          <cell r="AE235" t="str">
            <v>23.3</v>
          </cell>
          <cell r="AF235" t="str">
            <v>23.5</v>
          </cell>
          <cell r="AG235" t="str">
            <v>○</v>
          </cell>
        </row>
        <row r="236">
          <cell r="B236" t="str">
            <v>10A-5516</v>
          </cell>
          <cell r="E236" t="str">
            <v>ホテル木田省エネ改修工事</v>
          </cell>
          <cell r="F236" t="str">
            <v>株式会社　CSコーポレイション    古川　博史</v>
          </cell>
          <cell r="G236" t="str">
            <v>株式会社　CSコーポレイション</v>
          </cell>
          <cell r="I236" t="str">
            <v>古川　博史</v>
          </cell>
          <cell r="J236" t="str">
            <v>株式会社CSコーポレイション</v>
          </cell>
          <cell r="K236" t="str">
            <v>設計課</v>
          </cell>
          <cell r="L236" t="str">
            <v>課員</v>
          </cell>
          <cell r="M236" t="str">
            <v>有田　港</v>
          </cell>
          <cell r="N236" t="str">
            <v>950-0924</v>
          </cell>
          <cell r="O236" t="str">
            <v>新潟県新潟市中央区美の里１７－８</v>
          </cell>
          <cell r="P236" t="str">
            <v>arita@cs-corporation.co.jp</v>
          </cell>
          <cell r="Q236" t="str">
            <v>025-286-1337</v>
          </cell>
          <cell r="R236" t="str">
            <v>025-286-1334</v>
          </cell>
          <cell r="S236">
            <v>8300</v>
          </cell>
          <cell r="T236">
            <v>16500</v>
          </cell>
          <cell r="U236">
            <v>12300</v>
          </cell>
          <cell r="V236">
            <v>20600</v>
          </cell>
          <cell r="W236">
            <v>16500</v>
          </cell>
          <cell r="X236">
            <v>37100</v>
          </cell>
          <cell r="Y236">
            <v>6866</v>
          </cell>
          <cell r="Z236">
            <v>5500</v>
          </cell>
          <cell r="AA236">
            <v>12366</v>
          </cell>
          <cell r="AB236">
            <v>4</v>
          </cell>
          <cell r="AC236">
            <v>12370</v>
          </cell>
          <cell r="AD236">
            <v>12370</v>
          </cell>
          <cell r="AE236" t="str">
            <v>23.3</v>
          </cell>
          <cell r="AF236" t="str">
            <v>23.4</v>
          </cell>
          <cell r="AG236" t="str">
            <v>○</v>
          </cell>
          <cell r="AH236" t="str">
            <v>エアコン取付タイプ確認→OK</v>
          </cell>
        </row>
        <row r="237">
          <cell r="B237" t="str">
            <v>10A-5518</v>
          </cell>
          <cell r="E237" t="str">
            <v>本郷瀬川ビル省エネ改修事業</v>
          </cell>
          <cell r="F237" t="str">
            <v>株式会社昌平不動産総合研究所    瀬川　昌輝</v>
          </cell>
          <cell r="G237" t="str">
            <v>株式会社昌平不動産総合研究所</v>
          </cell>
          <cell r="I237" t="str">
            <v>瀬川　昌輝</v>
          </cell>
          <cell r="J237" t="str">
            <v>新日本空調株式会社</v>
          </cell>
          <cell r="K237" t="str">
            <v>リニューアル事業部</v>
          </cell>
          <cell r="L237" t="str">
            <v>主任</v>
          </cell>
          <cell r="M237" t="str">
            <v>志村貴司</v>
          </cell>
          <cell r="N237" t="str">
            <v>103-0007</v>
          </cell>
          <cell r="O237" t="str">
            <v>東京都中央区日本橋浜町2-31-1浜町センタービル</v>
          </cell>
          <cell r="P237" t="str">
            <v>shimurat@snk.co.jp</v>
          </cell>
          <cell r="Q237" t="str">
            <v>03-3639-2709</v>
          </cell>
          <cell r="R237" t="str">
            <v>03-3639-2742</v>
          </cell>
          <cell r="S237">
            <v>13200</v>
          </cell>
          <cell r="T237">
            <v>34538</v>
          </cell>
          <cell r="U237">
            <v>50132</v>
          </cell>
          <cell r="V237">
            <v>63332</v>
          </cell>
          <cell r="W237">
            <v>34538</v>
          </cell>
          <cell r="X237">
            <v>97870</v>
          </cell>
          <cell r="Y237">
            <v>21110</v>
          </cell>
          <cell r="Z237">
            <v>11512</v>
          </cell>
          <cell r="AA237">
            <v>32622</v>
          </cell>
          <cell r="AB237">
            <v>717</v>
          </cell>
          <cell r="AC237">
            <v>33339</v>
          </cell>
          <cell r="AD237">
            <v>33339</v>
          </cell>
          <cell r="AE237" t="str">
            <v>23.3</v>
          </cell>
          <cell r="AF237" t="str">
            <v>24.3</v>
          </cell>
          <cell r="AG237" t="str">
            <v>○</v>
          </cell>
        </row>
        <row r="238">
          <cell r="B238" t="str">
            <v>10A-5519</v>
          </cell>
          <cell r="E238" t="str">
            <v>特別養護老人ホーム 松ヶ浦荘　省エネ改修事業</v>
          </cell>
          <cell r="F238" t="str">
            <v>社会福祉法人　松寿会    松浦　達雄</v>
          </cell>
          <cell r="G238" t="str">
            <v>社会福祉法人　松寿会</v>
          </cell>
          <cell r="I238" t="str">
            <v>松浦　達雄</v>
          </cell>
          <cell r="J238" t="str">
            <v>ダイキンエアテクノ㈱</v>
          </cell>
          <cell r="K238" t="str">
            <v>営業</v>
          </cell>
          <cell r="L238" t="str">
            <v>所長</v>
          </cell>
          <cell r="M238" t="str">
            <v>宮下　博臣</v>
          </cell>
          <cell r="N238" t="str">
            <v>761-8071</v>
          </cell>
          <cell r="O238" t="str">
            <v>香川県高松市伏石町2141-2</v>
          </cell>
          <cell r="P238" t="str">
            <v>hirotaka.miyashita@grp.daikin.co.jp</v>
          </cell>
          <cell r="Q238" t="str">
            <v>087-868-7350</v>
          </cell>
          <cell r="R238" t="str">
            <v>087-868-7067</v>
          </cell>
          <cell r="S238">
            <v>11000</v>
          </cell>
          <cell r="T238">
            <v>24700</v>
          </cell>
          <cell r="U238">
            <v>16800</v>
          </cell>
          <cell r="V238">
            <v>27800</v>
          </cell>
          <cell r="W238">
            <v>24700</v>
          </cell>
          <cell r="X238">
            <v>52500</v>
          </cell>
          <cell r="Y238">
            <v>9266</v>
          </cell>
          <cell r="Z238">
            <v>8233</v>
          </cell>
          <cell r="AA238">
            <v>17499</v>
          </cell>
          <cell r="AB238">
            <v>384</v>
          </cell>
          <cell r="AC238">
            <v>17883</v>
          </cell>
          <cell r="AD238">
            <v>17883</v>
          </cell>
          <cell r="AE238" t="str">
            <v>23.3</v>
          </cell>
          <cell r="AF238" t="str">
            <v>23.12</v>
          </cell>
          <cell r="AG238" t="str">
            <v>○</v>
          </cell>
        </row>
        <row r="239">
          <cell r="B239" t="str">
            <v>10A-5520</v>
          </cell>
          <cell r="E239" t="str">
            <v>介護老人保健施設 明けの星　省エネ改修事業</v>
          </cell>
          <cell r="F239" t="str">
            <v>医療法人　福生会    多田羅　治</v>
          </cell>
          <cell r="G239" t="str">
            <v>医療法人　福生会</v>
          </cell>
          <cell r="I239" t="str">
            <v>多田羅　治</v>
          </cell>
          <cell r="J239" t="str">
            <v>ダイキンエアテクノ㈱</v>
          </cell>
          <cell r="K239" t="str">
            <v>営業</v>
          </cell>
          <cell r="L239" t="str">
            <v>所長</v>
          </cell>
          <cell r="M239" t="str">
            <v>宮下　博臣</v>
          </cell>
          <cell r="N239" t="str">
            <v>761-8071</v>
          </cell>
          <cell r="O239" t="str">
            <v>香川県高松市伏石町2141-2</v>
          </cell>
          <cell r="P239" t="str">
            <v>hirotaka.miyashita@grp.daikin.co.jp</v>
          </cell>
          <cell r="Q239" t="str">
            <v>087-868-7350</v>
          </cell>
          <cell r="R239" t="str">
            <v>087-868-7067</v>
          </cell>
          <cell r="S239">
            <v>2020</v>
          </cell>
          <cell r="T239">
            <v>20400</v>
          </cell>
          <cell r="U239">
            <v>9600</v>
          </cell>
          <cell r="V239">
            <v>11620</v>
          </cell>
          <cell r="W239">
            <v>20400</v>
          </cell>
          <cell r="X239">
            <v>32020</v>
          </cell>
          <cell r="Y239">
            <v>3873</v>
          </cell>
          <cell r="Z239">
            <v>6800</v>
          </cell>
          <cell r="AA239">
            <v>10673</v>
          </cell>
          <cell r="AB239">
            <v>234</v>
          </cell>
          <cell r="AC239">
            <v>10907</v>
          </cell>
          <cell r="AD239">
            <v>10907</v>
          </cell>
          <cell r="AE239" t="str">
            <v>23.3</v>
          </cell>
          <cell r="AF239" t="str">
            <v>23.12</v>
          </cell>
          <cell r="AG239" t="str">
            <v>○</v>
          </cell>
        </row>
        <row r="240">
          <cell r="B240" t="str">
            <v>10A-5521</v>
          </cell>
          <cell r="E240" t="str">
            <v>蔦屋書店南万代フォーラム店省エネ改修工事</v>
          </cell>
          <cell r="F240" t="str">
            <v>株式会社トップカルチャー    清水　秀雄</v>
          </cell>
          <cell r="G240" t="str">
            <v>株式会社トップカルチャー</v>
          </cell>
          <cell r="I240" t="str">
            <v>清水　秀雄</v>
          </cell>
          <cell r="J240" t="str">
            <v>株式会社CSコーポレイション</v>
          </cell>
          <cell r="K240" t="str">
            <v>設計課</v>
          </cell>
          <cell r="L240" t="str">
            <v>課員</v>
          </cell>
          <cell r="M240" t="str">
            <v>有田　港</v>
          </cell>
          <cell r="N240" t="str">
            <v>950-0924</v>
          </cell>
          <cell r="O240" t="str">
            <v>新潟県新潟市中央区美の里１７－８</v>
          </cell>
          <cell r="P240" t="str">
            <v>arita@cs-corporation.co.jp</v>
          </cell>
          <cell r="Q240" t="str">
            <v>025-286-1337</v>
          </cell>
          <cell r="R240" t="str">
            <v>025-286-1334</v>
          </cell>
          <cell r="S240">
            <v>2600</v>
          </cell>
          <cell r="T240">
            <v>28500</v>
          </cell>
          <cell r="U240">
            <v>15000</v>
          </cell>
          <cell r="V240">
            <v>17600</v>
          </cell>
          <cell r="W240">
            <v>28500</v>
          </cell>
          <cell r="X240">
            <v>46100</v>
          </cell>
          <cell r="Y240">
            <v>5866</v>
          </cell>
          <cell r="Z240">
            <v>9500</v>
          </cell>
          <cell r="AA240">
            <v>15366</v>
          </cell>
          <cell r="AB240">
            <v>4</v>
          </cell>
          <cell r="AC240">
            <v>15370</v>
          </cell>
          <cell r="AD240">
            <v>15370</v>
          </cell>
          <cell r="AE240" t="str">
            <v>23.2</v>
          </cell>
          <cell r="AF240" t="str">
            <v>23.4</v>
          </cell>
          <cell r="AG240" t="str">
            <v>○</v>
          </cell>
          <cell r="AH240" t="str">
            <v>工期確認→OK</v>
          </cell>
        </row>
        <row r="241">
          <cell r="B241" t="str">
            <v>10A-5522</v>
          </cell>
          <cell r="C241">
            <v>1</v>
          </cell>
          <cell r="E241" t="str">
            <v>松浦梱包輸送株式会社　本社社屋　省エネ改修事業</v>
          </cell>
          <cell r="F241" t="str">
            <v>松浦梱包輸送株式会社    松浦　康之</v>
          </cell>
          <cell r="G241" t="str">
            <v>松浦梱包輸送株式会社</v>
          </cell>
          <cell r="I241" t="str">
            <v>松浦　康之</v>
          </cell>
          <cell r="J241" t="str">
            <v>大和ハウス工業株式会社</v>
          </cell>
          <cell r="K241" t="str">
            <v>環境エネルギ－事業統括部</v>
          </cell>
          <cell r="L241" t="str">
            <v>主任</v>
          </cell>
          <cell r="M241" t="str">
            <v>嶋岡　浩史</v>
          </cell>
          <cell r="N241" t="str">
            <v>530-8241</v>
          </cell>
          <cell r="O241" t="str">
            <v>大阪府北区梅田3丁目３番5号</v>
          </cell>
          <cell r="P241" t="str">
            <v>m248521@daiwahouse.jp</v>
          </cell>
          <cell r="Q241" t="str">
            <v>06-6342-1721</v>
          </cell>
          <cell r="R241" t="str">
            <v>06-6342-1299</v>
          </cell>
          <cell r="S241">
            <v>1799</v>
          </cell>
          <cell r="T241">
            <v>4183</v>
          </cell>
          <cell r="U241">
            <v>4596</v>
          </cell>
          <cell r="V241">
            <v>6395</v>
          </cell>
          <cell r="W241">
            <v>4183</v>
          </cell>
          <cell r="X241">
            <v>10578</v>
          </cell>
          <cell r="Y241">
            <v>2131</v>
          </cell>
          <cell r="Z241">
            <v>1394</v>
          </cell>
          <cell r="AA241">
            <v>3525</v>
          </cell>
          <cell r="AB241">
            <v>77</v>
          </cell>
          <cell r="AC241">
            <v>3602</v>
          </cell>
          <cell r="AD241">
            <v>3604</v>
          </cell>
          <cell r="AE241" t="str">
            <v>23.3</v>
          </cell>
          <cell r="AF241" t="str">
            <v>23.5</v>
          </cell>
          <cell r="AG241" t="str">
            <v>◎</v>
          </cell>
          <cell r="AH241" t="str">
            <v>全体改修として審査
様式４－１、GH計算ミス修正、減額</v>
          </cell>
        </row>
        <row r="242">
          <cell r="B242" t="str">
            <v>10A-5523</v>
          </cell>
          <cell r="E242" t="str">
            <v>讃州製紙株式会社　本社社屋省エネ改修事業</v>
          </cell>
          <cell r="F242" t="str">
            <v>讃州製紙株式会社    太田　賀久</v>
          </cell>
          <cell r="G242" t="str">
            <v>讃州製紙株式会社</v>
          </cell>
          <cell r="I242" t="str">
            <v>太田　賀久</v>
          </cell>
          <cell r="J242" t="str">
            <v>ダイキンエアテクノ㈱</v>
          </cell>
          <cell r="K242" t="str">
            <v>営業</v>
          </cell>
          <cell r="L242" t="str">
            <v>課長</v>
          </cell>
          <cell r="M242" t="str">
            <v>菊地　雅一</v>
          </cell>
          <cell r="N242" t="str">
            <v>761-8071</v>
          </cell>
          <cell r="O242" t="str">
            <v>香川県高松市伏石町2141-2</v>
          </cell>
          <cell r="P242" t="str">
            <v>masakazu.kikuchi@grp.daikin.co.jp</v>
          </cell>
          <cell r="Q242" t="str">
            <v>087-868-7350</v>
          </cell>
          <cell r="R242" t="str">
            <v>087-868-7067</v>
          </cell>
          <cell r="S242">
            <v>1430</v>
          </cell>
          <cell r="T242">
            <v>12732</v>
          </cell>
          <cell r="U242">
            <v>4448</v>
          </cell>
          <cell r="V242">
            <v>5878</v>
          </cell>
          <cell r="W242">
            <v>12732</v>
          </cell>
          <cell r="X242">
            <v>18610</v>
          </cell>
          <cell r="Y242">
            <v>1959</v>
          </cell>
          <cell r="Z242">
            <v>4244</v>
          </cell>
          <cell r="AA242">
            <v>6203</v>
          </cell>
          <cell r="AB242">
            <v>136</v>
          </cell>
          <cell r="AC242">
            <v>6339</v>
          </cell>
          <cell r="AD242">
            <v>6339</v>
          </cell>
          <cell r="AE242" t="str">
            <v>23.3</v>
          </cell>
          <cell r="AF242" t="str">
            <v>23.12</v>
          </cell>
          <cell r="AG242" t="str">
            <v>○</v>
          </cell>
        </row>
        <row r="243">
          <cell r="B243" t="str">
            <v>10A-5524</v>
          </cell>
          <cell r="E243" t="str">
            <v>大和屋本店　省エネ改修工事</v>
          </cell>
          <cell r="F243" t="str">
            <v>株式会社大和屋本店  代表取締役  石橋　政治郎</v>
          </cell>
          <cell r="G243" t="str">
            <v>株式会社大和屋本店</v>
          </cell>
          <cell r="H243" t="str">
            <v>代表取締役</v>
          </cell>
          <cell r="I243" t="str">
            <v>石橋　政治郎</v>
          </cell>
          <cell r="J243" t="str">
            <v>株式会社大和屋本店</v>
          </cell>
          <cell r="L243" t="str">
            <v>代表取締役</v>
          </cell>
          <cell r="M243" t="str">
            <v>石橋政治郎</v>
          </cell>
          <cell r="N243" t="str">
            <v>542-0082</v>
          </cell>
          <cell r="O243" t="str">
            <v>大阪府大阪市中央区島之内2-17-4</v>
          </cell>
          <cell r="P243" t="str">
            <v>masa@yamatoyahonten.co.jp</v>
          </cell>
          <cell r="Q243" t="str">
            <v>06-6211-3587</v>
          </cell>
          <cell r="R243" t="str">
            <v>06-6212-1553</v>
          </cell>
          <cell r="S243">
            <v>950</v>
          </cell>
          <cell r="T243">
            <v>10000</v>
          </cell>
          <cell r="U243">
            <v>29800</v>
          </cell>
          <cell r="V243">
            <v>30750</v>
          </cell>
          <cell r="W243">
            <v>10000</v>
          </cell>
          <cell r="X243">
            <v>40750</v>
          </cell>
          <cell r="Y243">
            <v>10250</v>
          </cell>
          <cell r="Z243">
            <v>3333</v>
          </cell>
          <cell r="AA243">
            <v>13583</v>
          </cell>
          <cell r="AB243">
            <v>0</v>
          </cell>
          <cell r="AC243">
            <v>13583</v>
          </cell>
          <cell r="AD243">
            <v>13583</v>
          </cell>
          <cell r="AE243" t="str">
            <v>23.3</v>
          </cell>
          <cell r="AF243" t="str">
            <v>23.5</v>
          </cell>
          <cell r="AG243" t="str">
            <v>○</v>
          </cell>
        </row>
        <row r="244">
          <cell r="B244" t="str">
            <v>10A-5527</v>
          </cell>
          <cell r="E244" t="str">
            <v>新村病院　省エネ改修工事</v>
          </cell>
          <cell r="F244" t="str">
            <v>医療法人社団　新村病院    新村　康二</v>
          </cell>
          <cell r="G244" t="str">
            <v>医療法人社団　新村病院</v>
          </cell>
          <cell r="I244" t="str">
            <v>新村　康二</v>
          </cell>
          <cell r="J244" t="str">
            <v>株式会社柿本商会</v>
          </cell>
          <cell r="K244" t="str">
            <v>空調事業部　空調設計部</v>
          </cell>
          <cell r="L244" t="str">
            <v>係長</v>
          </cell>
          <cell r="M244" t="str">
            <v>山本　文業</v>
          </cell>
          <cell r="N244" t="str">
            <v>920-0346</v>
          </cell>
          <cell r="O244" t="str">
            <v>石川県金沢市藤江南２丁目２８番地</v>
          </cell>
          <cell r="P244" t="str">
            <v>f-yamamoto@kakimoto.co.jp</v>
          </cell>
          <cell r="Q244" t="str">
            <v>076-268-2111</v>
          </cell>
          <cell r="R244" t="str">
            <v>076-268-2945</v>
          </cell>
          <cell r="S244">
            <v>8505</v>
          </cell>
          <cell r="T244">
            <v>23418</v>
          </cell>
          <cell r="U244">
            <v>23800</v>
          </cell>
          <cell r="V244">
            <v>32305</v>
          </cell>
          <cell r="W244">
            <v>23418</v>
          </cell>
          <cell r="X244">
            <v>55723</v>
          </cell>
          <cell r="Y244">
            <v>10768</v>
          </cell>
          <cell r="Z244">
            <v>7806</v>
          </cell>
          <cell r="AA244">
            <v>18574</v>
          </cell>
          <cell r="AB244">
            <v>0</v>
          </cell>
          <cell r="AC244">
            <v>18574</v>
          </cell>
          <cell r="AD244">
            <v>18574</v>
          </cell>
          <cell r="AE244" t="str">
            <v>23.3</v>
          </cell>
          <cell r="AF244" t="str">
            <v>23.11</v>
          </cell>
          <cell r="AG244" t="str">
            <v>○</v>
          </cell>
          <cell r="AH244" t="str">
            <v>「注意物件」</v>
          </cell>
        </row>
        <row r="245">
          <cell r="B245" t="str">
            <v>10A-5528</v>
          </cell>
          <cell r="C245">
            <v>1</v>
          </cell>
          <cell r="E245" t="str">
            <v>カーニープレイス姫路第二ビル　省エネルギー改修工事</v>
          </cell>
          <cell r="F245" t="str">
            <v>合同会社　ＣＫＲＦ８  職務執行者  石本　忠次</v>
          </cell>
          <cell r="G245" t="str">
            <v>合同会社　ＣＫＲＦ８</v>
          </cell>
          <cell r="H245" t="str">
            <v>職務執行者</v>
          </cell>
          <cell r="I245" t="str">
            <v>石本　忠次</v>
          </cell>
          <cell r="J245" t="str">
            <v>三菱電機ビルテクノサービス株式会社</v>
          </cell>
          <cell r="K245" t="str">
            <v>ビルソリューション営業本部</v>
          </cell>
          <cell r="L245" t="str">
            <v>部長代理</v>
          </cell>
          <cell r="M245" t="str">
            <v>橋本　大介</v>
          </cell>
          <cell r="N245" t="str">
            <v>100-8310</v>
          </cell>
          <cell r="O245" t="str">
            <v>東京都千代田区丸の内２－７－３</v>
          </cell>
          <cell r="P245" t="str">
            <v>hashimoto.daisuke@meltec.co.jp</v>
          </cell>
          <cell r="Q245" t="str">
            <v>03-3218-6910</v>
          </cell>
          <cell r="R245" t="str">
            <v>03-3218-9910</v>
          </cell>
          <cell r="S245">
            <v>3507</v>
          </cell>
          <cell r="T245">
            <v>26147</v>
          </cell>
          <cell r="U245">
            <v>32396</v>
          </cell>
          <cell r="V245">
            <v>35903</v>
          </cell>
          <cell r="W245">
            <v>26147</v>
          </cell>
          <cell r="X245">
            <v>62050</v>
          </cell>
          <cell r="Y245">
            <v>11967</v>
          </cell>
          <cell r="Z245">
            <v>8715</v>
          </cell>
          <cell r="AA245">
            <v>20682</v>
          </cell>
          <cell r="AB245">
            <v>455</v>
          </cell>
          <cell r="AC245">
            <v>21137</v>
          </cell>
          <cell r="AD245">
            <v>21138</v>
          </cell>
          <cell r="AE245" t="str">
            <v>23.2</v>
          </cell>
          <cell r="AF245" t="str">
            <v>23.5</v>
          </cell>
          <cell r="AG245" t="str">
            <v>○</v>
          </cell>
          <cell r="AH245" t="str">
            <v>様式4-1、切り捨て処理、減額</v>
          </cell>
        </row>
        <row r="246">
          <cell r="B246" t="str">
            <v>10A-5532</v>
          </cell>
          <cell r="E246" t="str">
            <v>(株）丹波屋</v>
          </cell>
          <cell r="F246" t="str">
            <v>株式会社丹波屋    丹羽　勝</v>
          </cell>
          <cell r="G246" t="str">
            <v>株式会社丹波屋</v>
          </cell>
          <cell r="I246" t="str">
            <v>丹羽　勝</v>
          </cell>
          <cell r="J246" t="str">
            <v>(有)道遊電気</v>
          </cell>
          <cell r="L246" t="str">
            <v>代表取締役</v>
          </cell>
          <cell r="M246" t="str">
            <v>道遊康浩</v>
          </cell>
          <cell r="N246" t="str">
            <v>669-1533</v>
          </cell>
          <cell r="O246" t="str">
            <v>兵庫県三田市三田町32-6</v>
          </cell>
          <cell r="P246" t="str">
            <v>douyuu@angel.ocn.ne.jp</v>
          </cell>
          <cell r="Q246" t="str">
            <v>079-562-4057</v>
          </cell>
          <cell r="R246" t="str">
            <v>079-562-4074</v>
          </cell>
          <cell r="S246">
            <v>1350</v>
          </cell>
          <cell r="T246">
            <v>4829</v>
          </cell>
          <cell r="U246">
            <v>1517</v>
          </cell>
          <cell r="V246">
            <v>2867</v>
          </cell>
          <cell r="W246">
            <v>4829</v>
          </cell>
          <cell r="X246">
            <v>7696</v>
          </cell>
          <cell r="Y246">
            <v>955</v>
          </cell>
          <cell r="Z246">
            <v>1609</v>
          </cell>
          <cell r="AA246">
            <v>2564</v>
          </cell>
          <cell r="AB246">
            <v>0</v>
          </cell>
          <cell r="AC246">
            <v>2564</v>
          </cell>
          <cell r="AD246">
            <v>2565</v>
          </cell>
          <cell r="AE246" t="str">
            <v>23.2</v>
          </cell>
          <cell r="AF246" t="str">
            <v>23.5</v>
          </cell>
          <cell r="AG246" t="str">
            <v>○</v>
          </cell>
          <cell r="AH246" t="str">
            <v>フィルム別添様式１に建築主の氏名&amp;押印無し。部数が２部
様式4-1、切り捨て処理、減額</v>
          </cell>
        </row>
        <row r="247">
          <cell r="B247" t="str">
            <v>10A-5533</v>
          </cell>
          <cell r="E247" t="str">
            <v>株式会社ヨークベニマル若松原店、省エネ改修事業</v>
          </cell>
          <cell r="F247" t="str">
            <v>株式会社ヨークベニマル  代表取締役社長  大髙　善興</v>
          </cell>
          <cell r="G247" t="str">
            <v>株式会社ヨークベニマル</v>
          </cell>
          <cell r="H247" t="str">
            <v>代表取締役社長</v>
          </cell>
          <cell r="I247" t="str">
            <v>大髙　善興</v>
          </cell>
          <cell r="J247" t="str">
            <v>日本ファシリティ・ソリューション株式会社</v>
          </cell>
          <cell r="K247" t="str">
            <v>第一営業本部</v>
          </cell>
          <cell r="L247" t="str">
            <v>アシスタント・マネージャー</v>
          </cell>
          <cell r="M247" t="str">
            <v>小俣　雅邦</v>
          </cell>
          <cell r="N247" t="str">
            <v>162-0824</v>
          </cell>
          <cell r="O247" t="str">
            <v>東京都新宿区揚場町１番１８号</v>
          </cell>
          <cell r="P247" t="str">
            <v>komata@j-facility.com</v>
          </cell>
          <cell r="Q247" t="str">
            <v>03-5229-2983</v>
          </cell>
          <cell r="R247" t="str">
            <v>03-5229-2912</v>
          </cell>
          <cell r="S247">
            <v>298</v>
          </cell>
          <cell r="T247">
            <v>27969</v>
          </cell>
          <cell r="U247">
            <v>56840</v>
          </cell>
          <cell r="V247">
            <v>57138</v>
          </cell>
          <cell r="W247">
            <v>27969</v>
          </cell>
          <cell r="X247">
            <v>85107</v>
          </cell>
          <cell r="Y247">
            <v>19046</v>
          </cell>
          <cell r="Z247">
            <v>9323</v>
          </cell>
          <cell r="AA247">
            <v>28369</v>
          </cell>
          <cell r="AB247">
            <v>0</v>
          </cell>
          <cell r="AC247">
            <v>28369</v>
          </cell>
          <cell r="AD247">
            <v>28369</v>
          </cell>
          <cell r="AE247" t="str">
            <v>23.3</v>
          </cell>
          <cell r="AF247" t="str">
            <v>23.10</v>
          </cell>
          <cell r="AG247" t="str">
            <v>○</v>
          </cell>
          <cell r="AH247" t="str">
            <v>着工H22年</v>
          </cell>
        </row>
        <row r="248">
          <cell r="B248" t="str">
            <v>10A-5538</v>
          </cell>
          <cell r="C248">
            <v>6</v>
          </cell>
          <cell r="E248" t="str">
            <v>ｵｰﾀﾆ真岡店 開口部の複層ガラス化及び空調設備改修</v>
          </cell>
          <cell r="F248" t="str">
            <v>株式会社オータニ    阿久津　平</v>
          </cell>
          <cell r="G248" t="str">
            <v>株式会社オータニ</v>
          </cell>
          <cell r="I248" t="str">
            <v>阿久津　平</v>
          </cell>
          <cell r="J248" t="str">
            <v>日神工業株式会社</v>
          </cell>
          <cell r="K248" t="str">
            <v>営業部</v>
          </cell>
          <cell r="L248" t="str">
            <v>部長</v>
          </cell>
          <cell r="M248" t="str">
            <v>仲山久雄</v>
          </cell>
          <cell r="N248" t="str">
            <v>320-0021</v>
          </cell>
          <cell r="O248" t="str">
            <v>栃木県宇都宮市東塙田2-8-41</v>
          </cell>
          <cell r="P248" t="str">
            <v>nakahi@nisshin-kogyo.co.jp</v>
          </cell>
          <cell r="Q248" t="str">
            <v>028-627-7573</v>
          </cell>
          <cell r="R248" t="str">
            <v>028-621-3717</v>
          </cell>
          <cell r="S248">
            <v>2830</v>
          </cell>
          <cell r="T248">
            <v>3970</v>
          </cell>
          <cell r="U248">
            <v>2500</v>
          </cell>
          <cell r="V248">
            <v>5330</v>
          </cell>
          <cell r="W248">
            <v>3970</v>
          </cell>
          <cell r="X248">
            <v>9300</v>
          </cell>
          <cell r="Y248">
            <v>1776</v>
          </cell>
          <cell r="Z248">
            <v>1323</v>
          </cell>
          <cell r="AA248">
            <v>3099</v>
          </cell>
          <cell r="AB248">
            <v>0</v>
          </cell>
          <cell r="AC248">
            <v>3099</v>
          </cell>
          <cell r="AD248">
            <v>3099</v>
          </cell>
          <cell r="AE248" t="str">
            <v>23.3</v>
          </cell>
          <cell r="AF248" t="str">
            <v>23.6</v>
          </cell>
          <cell r="AG248" t="str">
            <v>○</v>
          </cell>
          <cell r="AH248" t="str">
            <v>部数が1部</v>
          </cell>
        </row>
        <row r="249">
          <cell r="B249" t="str">
            <v>10A-5540</v>
          </cell>
          <cell r="E249" t="str">
            <v>躯体・設備省エネ改修事業</v>
          </cell>
          <cell r="F249" t="str">
            <v>医療法人社団　裕正会    脇田　正実</v>
          </cell>
          <cell r="G249" t="str">
            <v>医療法人社団　裕正会</v>
          </cell>
          <cell r="I249" t="str">
            <v>脇田　正実</v>
          </cell>
          <cell r="J249" t="str">
            <v>㈱洸陽電機</v>
          </cell>
          <cell r="K249" t="str">
            <v>東京支店</v>
          </cell>
          <cell r="L249" t="str">
            <v>副支店長</v>
          </cell>
          <cell r="M249" t="str">
            <v>松坂　正司</v>
          </cell>
          <cell r="N249" t="str">
            <v>103-0023</v>
          </cell>
          <cell r="O249" t="str">
            <v>東京都中央区日本橋本町4-1-13</v>
          </cell>
          <cell r="P249" t="str">
            <v>matsusaka@koyoelec.com</v>
          </cell>
          <cell r="Q249" t="str">
            <v>03-3243-6037</v>
          </cell>
          <cell r="R249" t="str">
            <v>03-3243-6038</v>
          </cell>
          <cell r="S249">
            <v>3842</v>
          </cell>
          <cell r="T249">
            <v>47109</v>
          </cell>
          <cell r="U249">
            <v>19445</v>
          </cell>
          <cell r="V249">
            <v>23287</v>
          </cell>
          <cell r="W249">
            <v>47109</v>
          </cell>
          <cell r="X249">
            <v>70396</v>
          </cell>
          <cell r="Y249">
            <v>7762</v>
          </cell>
          <cell r="Z249">
            <v>15703</v>
          </cell>
          <cell r="AA249">
            <v>23465</v>
          </cell>
          <cell r="AB249">
            <v>0</v>
          </cell>
          <cell r="AC249">
            <v>23465</v>
          </cell>
          <cell r="AD249">
            <v>23465</v>
          </cell>
          <cell r="AE249" t="str">
            <v>23.3</v>
          </cell>
          <cell r="AF249" t="str">
            <v>23.7</v>
          </cell>
          <cell r="AG249" t="str">
            <v>◎</v>
          </cell>
          <cell r="AH249" t="str">
            <v>全体改修として審査</v>
          </cell>
        </row>
        <row r="250">
          <cell r="B250" t="str">
            <v>10A-5541</v>
          </cell>
          <cell r="E250" t="str">
            <v>介護老人保健施設　ウェルファー　省エネ改修事業</v>
          </cell>
          <cell r="F250" t="str">
            <v>医療法人社団　松永会  理事長  村田　憲一</v>
          </cell>
          <cell r="G250" t="str">
            <v>医療法人社団　松永会</v>
          </cell>
          <cell r="H250" t="str">
            <v>理事長</v>
          </cell>
          <cell r="I250" t="str">
            <v>村田　憲一</v>
          </cell>
          <cell r="J250" t="str">
            <v>東京ガス株式会社</v>
          </cell>
          <cell r="K250" t="str">
            <v>西部都市エネルギー部</v>
          </cell>
          <cell r="L250" t="str">
            <v>主任</v>
          </cell>
          <cell r="M250" t="str">
            <v>山口　大介</v>
          </cell>
          <cell r="N250" t="str">
            <v>167-0042</v>
          </cell>
          <cell r="O250" t="str">
            <v>東京都杉並区西荻北5-8-22</v>
          </cell>
          <cell r="P250" t="str">
            <v>daisuke@tokyo-gas.co.jp</v>
          </cell>
          <cell r="Q250" t="str">
            <v>03-5310-5227</v>
          </cell>
          <cell r="R250" t="str">
            <v>03-5310-5230</v>
          </cell>
          <cell r="S250">
            <v>6280</v>
          </cell>
          <cell r="T250">
            <v>31000</v>
          </cell>
          <cell r="U250">
            <v>21000</v>
          </cell>
          <cell r="V250">
            <v>27280</v>
          </cell>
          <cell r="W250">
            <v>31000</v>
          </cell>
          <cell r="X250">
            <v>58280</v>
          </cell>
          <cell r="Y250">
            <v>9093</v>
          </cell>
          <cell r="Z250">
            <v>10333</v>
          </cell>
          <cell r="AA250">
            <v>19426</v>
          </cell>
          <cell r="AB250">
            <v>0</v>
          </cell>
          <cell r="AC250">
            <v>19426</v>
          </cell>
          <cell r="AD250">
            <v>19426</v>
          </cell>
          <cell r="AE250" t="str">
            <v>23.3</v>
          </cell>
          <cell r="AF250" t="str">
            <v>23.7</v>
          </cell>
          <cell r="AG250" t="str">
            <v>○</v>
          </cell>
          <cell r="AH250" t="str">
            <v>様式4-1、切り捨て処理、減額</v>
          </cell>
        </row>
        <row r="251">
          <cell r="B251" t="str">
            <v>10A-5543</v>
          </cell>
          <cell r="E251" t="str">
            <v>（株）アルファ本社ビル省エネ改修工事</v>
          </cell>
          <cell r="F251" t="str">
            <v>株式会社アルファ    木之瀬　茂</v>
          </cell>
          <cell r="G251" t="str">
            <v>株式会社アルファ</v>
          </cell>
          <cell r="I251" t="str">
            <v>木之瀬　茂</v>
          </cell>
          <cell r="J251" t="str">
            <v>前田建設工業（株）</v>
          </cell>
          <cell r="K251" t="str">
            <v>ﾘﾆｭｰｱﾙ事業部</v>
          </cell>
          <cell r="L251" t="str">
            <v>ﾏﾈｰｼﾞｬｰ</v>
          </cell>
          <cell r="M251" t="str">
            <v>松田珠由樹</v>
          </cell>
          <cell r="N251" t="str">
            <v>102-8151</v>
          </cell>
          <cell r="O251" t="str">
            <v>東京都千代田区富士見２－１０－２６</v>
          </cell>
          <cell r="P251" t="str">
            <v>matsuda.ta@jcity.maeda.co.jp</v>
          </cell>
          <cell r="Q251" t="str">
            <v>03-5276-5296</v>
          </cell>
          <cell r="R251" t="str">
            <v>03-5276-9401</v>
          </cell>
          <cell r="S251">
            <v>26800</v>
          </cell>
          <cell r="T251">
            <v>42195</v>
          </cell>
          <cell r="U251">
            <v>16889</v>
          </cell>
          <cell r="V251">
            <v>43689</v>
          </cell>
          <cell r="W251">
            <v>42195</v>
          </cell>
          <cell r="X251">
            <v>85884</v>
          </cell>
          <cell r="Y251">
            <v>14563</v>
          </cell>
          <cell r="Z251">
            <v>14065</v>
          </cell>
          <cell r="AA251">
            <v>28628</v>
          </cell>
          <cell r="AB251">
            <v>629</v>
          </cell>
          <cell r="AC251">
            <v>29257</v>
          </cell>
          <cell r="AD251">
            <v>29258</v>
          </cell>
          <cell r="AE251" t="str">
            <v>23.3</v>
          </cell>
          <cell r="AF251" t="str">
            <v>23.9</v>
          </cell>
          <cell r="AG251" t="str">
            <v>○</v>
          </cell>
        </row>
        <row r="252">
          <cell r="B252" t="str">
            <v>10A-5547</v>
          </cell>
          <cell r="C252">
            <v>1</v>
          </cell>
          <cell r="E252" t="str">
            <v>荒井医院省エネ改修工事</v>
          </cell>
          <cell r="F252" t="str">
            <v>医療法人　荒井医院    荒井　信吾</v>
          </cell>
          <cell r="G252" t="str">
            <v>医療法人　荒井医院</v>
          </cell>
          <cell r="I252" t="str">
            <v>荒井　信吾</v>
          </cell>
          <cell r="J252" t="str">
            <v>大和ハウス工業株式会社</v>
          </cell>
          <cell r="K252" t="str">
            <v>環境エネルギー事業統括部</v>
          </cell>
          <cell r="L252" t="str">
            <v>主任</v>
          </cell>
          <cell r="M252" t="str">
            <v>小出　尚之</v>
          </cell>
          <cell r="N252" t="str">
            <v>530-8241</v>
          </cell>
          <cell r="O252" t="str">
            <v>大阪府大阪市北区梅田３丁目３番５号</v>
          </cell>
          <cell r="P252" t="str">
            <v>koide@daiwahouse.jp</v>
          </cell>
          <cell r="Q252" t="str">
            <v>06-6342-1721</v>
          </cell>
          <cell r="R252" t="str">
            <v>06-6342-1299</v>
          </cell>
          <cell r="S252">
            <v>251</v>
          </cell>
          <cell r="T252">
            <v>4538</v>
          </cell>
          <cell r="U252">
            <v>2543</v>
          </cell>
          <cell r="V252">
            <v>2794</v>
          </cell>
          <cell r="W252">
            <v>4538</v>
          </cell>
          <cell r="X252">
            <v>7332</v>
          </cell>
          <cell r="Y252">
            <v>931</v>
          </cell>
          <cell r="Z252">
            <v>1512</v>
          </cell>
          <cell r="AA252">
            <v>2443</v>
          </cell>
          <cell r="AB252">
            <v>53</v>
          </cell>
          <cell r="AC252">
            <v>2496</v>
          </cell>
          <cell r="AD252">
            <v>2497</v>
          </cell>
          <cell r="AE252" t="str">
            <v>23.3</v>
          </cell>
          <cell r="AF252" t="str">
            <v>23.4</v>
          </cell>
          <cell r="AG252" t="str">
            <v>○</v>
          </cell>
          <cell r="AH252" t="str">
            <v>フィルムの省エネ計算が違うが、設備側でクリアしてるのでOK、PV6.6kW
様式4-1、切り捨て処理、減額</v>
          </cell>
        </row>
        <row r="253">
          <cell r="B253" t="str">
            <v>10A-5550</v>
          </cell>
          <cell r="C253">
            <v>5</v>
          </cell>
          <cell r="E253" t="str">
            <v>ユニオンエースゴルフクラブ大規模省エネ改修事業</v>
          </cell>
          <cell r="F253" t="str">
            <v>株式会社ユニオンエースゴルフクラブ    新井　典子</v>
          </cell>
          <cell r="G253" t="str">
            <v>株式会社ユニオンエースゴルフクラブ</v>
          </cell>
          <cell r="I253" t="str">
            <v>新井　典子</v>
          </cell>
          <cell r="J253" t="str">
            <v>東京電力株式会社</v>
          </cell>
          <cell r="K253" t="str">
            <v>埼玉支店営業部ソリューション第二グループ</v>
          </cell>
          <cell r="L253" t="str">
            <v>主任</v>
          </cell>
          <cell r="M253" t="str">
            <v>中島栄一</v>
          </cell>
          <cell r="N253" t="str">
            <v>330-0074</v>
          </cell>
          <cell r="O253" t="str">
            <v>埼玉県さいたま市浦和区北浦和５－１４－２</v>
          </cell>
          <cell r="P253" t="str">
            <v>e.nakajima@tepco.co.jp</v>
          </cell>
          <cell r="Q253" t="str">
            <v>048-638-2744</v>
          </cell>
          <cell r="R253" t="str">
            <v>048-834-5164</v>
          </cell>
          <cell r="S253">
            <v>5900</v>
          </cell>
          <cell r="T253">
            <v>108471</v>
          </cell>
          <cell r="U253">
            <v>128529</v>
          </cell>
          <cell r="V253">
            <v>134429</v>
          </cell>
          <cell r="W253">
            <v>108471</v>
          </cell>
          <cell r="X253">
            <v>242900</v>
          </cell>
          <cell r="Y253">
            <v>44809</v>
          </cell>
          <cell r="Z253">
            <v>36157</v>
          </cell>
          <cell r="AA253">
            <v>80966</v>
          </cell>
          <cell r="AB253">
            <v>1781</v>
          </cell>
          <cell r="AC253">
            <v>82747</v>
          </cell>
          <cell r="AD253">
            <v>82747</v>
          </cell>
          <cell r="AE253" t="str">
            <v>23.3</v>
          </cell>
          <cell r="AF253" t="str">
            <v>23.6</v>
          </cell>
          <cell r="AG253" t="str">
            <v>○</v>
          </cell>
        </row>
        <row r="254">
          <cell r="B254" t="str">
            <v>10A-5554</v>
          </cell>
          <cell r="E254" t="str">
            <v>ホームセンタータイム坂出店　冷暖房設備躯体断熱　省エネ改修事業</v>
          </cell>
          <cell r="F254" t="str">
            <v>株式会社リックコーポレーション    川西　良治</v>
          </cell>
          <cell r="G254" t="str">
            <v>株式会社リックコーポレーション</v>
          </cell>
          <cell r="I254" t="str">
            <v>川西　良治</v>
          </cell>
          <cell r="J254" t="str">
            <v>日立空調関西㈱</v>
          </cell>
          <cell r="K254" t="str">
            <v>第一営業本部</v>
          </cell>
          <cell r="L254" t="str">
            <v>課員</v>
          </cell>
          <cell r="M254" t="str">
            <v>宮田　慎也</v>
          </cell>
          <cell r="N254" t="str">
            <v>540-0028</v>
          </cell>
          <cell r="O254" t="str">
            <v>大阪府大阪市中央区常盤町２丁目２番５号</v>
          </cell>
          <cell r="P254" t="str">
            <v>shinya.miyata.ou@hitachi.com</v>
          </cell>
          <cell r="Q254" t="str">
            <v>06-4792-2501</v>
          </cell>
          <cell r="R254" t="str">
            <v>06-4792-2506</v>
          </cell>
          <cell r="S254">
            <v>1090</v>
          </cell>
          <cell r="T254">
            <v>10500</v>
          </cell>
          <cell r="U254">
            <v>5910</v>
          </cell>
          <cell r="V254">
            <v>7000</v>
          </cell>
          <cell r="W254">
            <v>10500</v>
          </cell>
          <cell r="X254">
            <v>17500</v>
          </cell>
          <cell r="Y254">
            <v>2333</v>
          </cell>
          <cell r="Z254">
            <v>3500</v>
          </cell>
          <cell r="AA254">
            <v>5833</v>
          </cell>
          <cell r="AB254">
            <v>0</v>
          </cell>
          <cell r="AC254">
            <v>5833</v>
          </cell>
          <cell r="AD254">
            <v>5833</v>
          </cell>
          <cell r="AE254" t="str">
            <v>23.3</v>
          </cell>
          <cell r="AF254" t="str">
            <v>23.4</v>
          </cell>
          <cell r="AG254" t="str">
            <v>○</v>
          </cell>
        </row>
        <row r="255">
          <cell r="B255" t="str">
            <v>10A-5555</v>
          </cell>
          <cell r="E255" t="str">
            <v>ロイヤルハウス石岡本館省エネ改修事業</v>
          </cell>
          <cell r="F255" t="str">
            <v>株式会社ロイヤルハウス石岡    大久保　貞義</v>
          </cell>
          <cell r="G255" t="str">
            <v>株式会社ロイヤルハウス石岡</v>
          </cell>
          <cell r="I255" t="str">
            <v>大久保　貞義</v>
          </cell>
          <cell r="J255" t="str">
            <v>日本空調サービス株式会社筑波支店</v>
          </cell>
          <cell r="K255" t="str">
            <v>水戸営業所</v>
          </cell>
          <cell r="L255" t="str">
            <v>所長</v>
          </cell>
          <cell r="M255" t="str">
            <v>横田　豊</v>
          </cell>
          <cell r="N255" t="str">
            <v>310-0845</v>
          </cell>
          <cell r="O255" t="str">
            <v>茨城県水戸市吉沢町614-4</v>
          </cell>
          <cell r="P255" t="str">
            <v>yokota_y@nikku.co.jp</v>
          </cell>
          <cell r="Q255" t="str">
            <v>029-306-7467</v>
          </cell>
          <cell r="R255" t="str">
            <v>029-306-7468</v>
          </cell>
          <cell r="S255">
            <v>3543</v>
          </cell>
          <cell r="T255">
            <v>32566</v>
          </cell>
          <cell r="U255">
            <v>47261</v>
          </cell>
          <cell r="V255">
            <v>50804</v>
          </cell>
          <cell r="W255">
            <v>32566</v>
          </cell>
          <cell r="X255">
            <v>83370</v>
          </cell>
          <cell r="Y255">
            <v>16934</v>
          </cell>
          <cell r="Z255">
            <v>10855</v>
          </cell>
          <cell r="AA255">
            <v>27789</v>
          </cell>
          <cell r="AB255">
            <v>611</v>
          </cell>
          <cell r="AC255">
            <v>28400</v>
          </cell>
          <cell r="AD255">
            <v>28400</v>
          </cell>
          <cell r="AE255" t="str">
            <v>23.3</v>
          </cell>
          <cell r="AF255" t="str">
            <v>23.9</v>
          </cell>
          <cell r="AG255" t="str">
            <v>○</v>
          </cell>
        </row>
        <row r="256">
          <cell r="B256" t="str">
            <v>10A-5557</v>
          </cell>
          <cell r="E256" t="str">
            <v>荒川化学工業東京ビル空調機更新及び遮熱フィルム張付工事</v>
          </cell>
          <cell r="F256" t="str">
            <v>荒川化学工業株式会社  取締役社長  末村　長弘</v>
          </cell>
          <cell r="G256" t="str">
            <v>荒川化学工業株式会社</v>
          </cell>
          <cell r="H256" t="str">
            <v>取締役社長</v>
          </cell>
          <cell r="I256" t="str">
            <v>末村　長弘</v>
          </cell>
          <cell r="J256" t="str">
            <v>東洋ビルメンテナンス株式会社</v>
          </cell>
          <cell r="K256" t="str">
            <v>技術部</v>
          </cell>
          <cell r="L256" t="str">
            <v>課長</v>
          </cell>
          <cell r="M256" t="str">
            <v>佐々木　宏</v>
          </cell>
          <cell r="N256" t="str">
            <v>105-0001</v>
          </cell>
          <cell r="O256" t="str">
            <v>東京都港区虎ノ門１－１２－１５</v>
          </cell>
          <cell r="P256" t="str">
            <v>hiroshi.sasaki@tbm.co.jp</v>
          </cell>
          <cell r="Q256" t="str">
            <v>03-3580-1324</v>
          </cell>
          <cell r="R256" t="str">
            <v>03-3580-1354</v>
          </cell>
          <cell r="S256">
            <v>2200</v>
          </cell>
          <cell r="T256">
            <v>10065</v>
          </cell>
          <cell r="U256">
            <v>18381</v>
          </cell>
          <cell r="V256">
            <v>20581</v>
          </cell>
          <cell r="W256">
            <v>10065</v>
          </cell>
          <cell r="X256">
            <v>30646</v>
          </cell>
          <cell r="Y256">
            <v>6860</v>
          </cell>
          <cell r="Z256">
            <v>3355</v>
          </cell>
          <cell r="AA256">
            <v>10215</v>
          </cell>
          <cell r="AB256">
            <v>0</v>
          </cell>
          <cell r="AC256">
            <v>10215</v>
          </cell>
          <cell r="AD256">
            <v>10215</v>
          </cell>
          <cell r="AE256" t="str">
            <v>23.3</v>
          </cell>
          <cell r="AF256" t="str">
            <v>23.5</v>
          </cell>
          <cell r="AG256" t="str">
            <v>○</v>
          </cell>
          <cell r="AH256" t="str">
            <v>表紙は２０％</v>
          </cell>
        </row>
        <row r="257">
          <cell r="B257" t="str">
            <v>10A-5558</v>
          </cell>
          <cell r="C257">
            <v>1</v>
          </cell>
          <cell r="E257" t="str">
            <v>社会福祉法人　聖ヨハネ学園　高齢者総合ケアセンター　ミス・ブール記念ホーム　省エネ改修事業</v>
          </cell>
          <cell r="F257" t="str">
            <v>社会福祉法人　聖ヨハネ学園    野知　卓司</v>
          </cell>
          <cell r="G257" t="str">
            <v>社会福祉法人　聖ヨハネ学園</v>
          </cell>
          <cell r="I257" t="str">
            <v>野知　卓司</v>
          </cell>
          <cell r="J257" t="str">
            <v>宇野産業株式会社</v>
          </cell>
          <cell r="K257" t="str">
            <v>空調部</v>
          </cell>
          <cell r="L257" t="str">
            <v>課長</v>
          </cell>
          <cell r="M257" t="str">
            <v>満留　直也</v>
          </cell>
          <cell r="N257" t="str">
            <v>566-0054</v>
          </cell>
          <cell r="O257" t="str">
            <v>大阪府摂津市鳥飼八防2-10-10</v>
          </cell>
          <cell r="P257" t="str">
            <v>unossco@apricot.ocn.ne.jp</v>
          </cell>
          <cell r="Q257" t="str">
            <v>072-654-7053</v>
          </cell>
          <cell r="R257" t="str">
            <v>072-653-2082</v>
          </cell>
          <cell r="S257">
            <v>3950</v>
          </cell>
          <cell r="T257">
            <v>18788</v>
          </cell>
          <cell r="U257">
            <v>10553</v>
          </cell>
          <cell r="V257">
            <v>14503</v>
          </cell>
          <cell r="W257">
            <v>18788</v>
          </cell>
          <cell r="X257">
            <v>33291</v>
          </cell>
          <cell r="Y257">
            <v>4834</v>
          </cell>
          <cell r="Z257">
            <v>6262</v>
          </cell>
          <cell r="AA257">
            <v>11096</v>
          </cell>
          <cell r="AB257">
            <v>244</v>
          </cell>
          <cell r="AC257">
            <v>11340</v>
          </cell>
          <cell r="AD257">
            <v>11821</v>
          </cell>
          <cell r="AE257" t="str">
            <v>23.2</v>
          </cell>
          <cell r="AF257" t="str">
            <v>23.3</v>
          </cell>
          <cell r="AG257" t="str">
            <v>○</v>
          </cell>
          <cell r="AH257" t="str">
            <v>部数が1部
フィルムの補助額を1/6に修正、切り捨て処理修正、減額</v>
          </cell>
        </row>
        <row r="258">
          <cell r="B258" t="str">
            <v>10A-5559</v>
          </cell>
          <cell r="E258" t="str">
            <v>花村ビル省エネ改修工事</v>
          </cell>
          <cell r="F258" t="str">
            <v>株式会社　花村    花村　幸男</v>
          </cell>
          <cell r="G258" t="str">
            <v>株式会社　花村</v>
          </cell>
          <cell r="I258" t="str">
            <v>花村　幸男</v>
          </cell>
          <cell r="J258" t="str">
            <v>ダイキンエアテクノ株式会社　九州支店</v>
          </cell>
          <cell r="K258" t="str">
            <v>九州支店　営業部</v>
          </cell>
          <cell r="L258" t="str">
            <v>部長</v>
          </cell>
          <cell r="M258" t="str">
            <v>立石　薫</v>
          </cell>
          <cell r="N258" t="str">
            <v>812-0004</v>
          </cell>
          <cell r="O258" t="str">
            <v>福岡県福岡市博多区榎田１丁目４番６９号</v>
          </cell>
          <cell r="P258" t="str">
            <v>kaoru.tateishi@grp.daikin.co.jp</v>
          </cell>
          <cell r="Q258" t="str">
            <v>092-461-2133</v>
          </cell>
          <cell r="R258" t="str">
            <v>092-461-2172</v>
          </cell>
          <cell r="S258">
            <v>1998</v>
          </cell>
          <cell r="T258">
            <v>9799</v>
          </cell>
          <cell r="U258">
            <v>6903</v>
          </cell>
          <cell r="V258">
            <v>8901</v>
          </cell>
          <cell r="W258">
            <v>9799</v>
          </cell>
          <cell r="X258">
            <v>18700</v>
          </cell>
          <cell r="Y258">
            <v>2967</v>
          </cell>
          <cell r="Z258">
            <v>3266</v>
          </cell>
          <cell r="AA258">
            <v>6233</v>
          </cell>
          <cell r="AB258">
            <v>137</v>
          </cell>
          <cell r="AC258">
            <v>6370</v>
          </cell>
          <cell r="AD258">
            <v>6370</v>
          </cell>
          <cell r="AE258" t="str">
            <v>23.3</v>
          </cell>
          <cell r="AF258" t="str">
            <v>23.6</v>
          </cell>
          <cell r="AG258" t="str">
            <v>○</v>
          </cell>
        </row>
        <row r="259">
          <cell r="B259" t="str">
            <v>10A-5560</v>
          </cell>
          <cell r="E259" t="str">
            <v>流通科学大学図書館棟　空調設備改修工事</v>
          </cell>
          <cell r="F259" t="str">
            <v>学校法人中内学園  理事長  中内　潤</v>
          </cell>
          <cell r="G259" t="str">
            <v>学校法人中内学園</v>
          </cell>
          <cell r="H259" t="str">
            <v>理事長</v>
          </cell>
          <cell r="I259" t="str">
            <v>中内　潤</v>
          </cell>
          <cell r="J259" t="str">
            <v>ダイキンエアテクノ株式会社</v>
          </cell>
          <cell r="K259" t="str">
            <v>エンジニアリング部</v>
          </cell>
          <cell r="L259" t="str">
            <v>なし</v>
          </cell>
          <cell r="M259" t="str">
            <v>永野直樹</v>
          </cell>
          <cell r="N259" t="str">
            <v>564-0063</v>
          </cell>
          <cell r="O259" t="str">
            <v>大阪府吹田市江坂町1-17-26</v>
          </cell>
          <cell r="P259" t="str">
            <v>naoki.nagano@grp.daikin.co.jp</v>
          </cell>
          <cell r="Q259" t="str">
            <v>06-6190-6103</v>
          </cell>
          <cell r="R259" t="str">
            <v>06-6380-7531</v>
          </cell>
          <cell r="S259">
            <v>3825</v>
          </cell>
          <cell r="T259">
            <v>17760</v>
          </cell>
          <cell r="U259">
            <v>13860</v>
          </cell>
          <cell r="V259">
            <v>17685</v>
          </cell>
          <cell r="W259">
            <v>17760</v>
          </cell>
          <cell r="X259">
            <v>35445</v>
          </cell>
          <cell r="Y259">
            <v>5895</v>
          </cell>
          <cell r="Z259">
            <v>5920</v>
          </cell>
          <cell r="AA259">
            <v>11815</v>
          </cell>
          <cell r="AB259">
            <v>0</v>
          </cell>
          <cell r="AC259">
            <v>11815</v>
          </cell>
          <cell r="AD259">
            <v>11815</v>
          </cell>
          <cell r="AE259" t="str">
            <v>23.2</v>
          </cell>
          <cell r="AF259" t="str">
            <v>23.4</v>
          </cell>
          <cell r="AG259" t="str">
            <v>◎</v>
          </cell>
          <cell r="AH259" t="str">
            <v>別添様式1なし</v>
          </cell>
        </row>
        <row r="260">
          <cell r="B260" t="str">
            <v>10A-5561</v>
          </cell>
          <cell r="E260" t="str">
            <v>空調・給湯・照明・躯体改修工事に伴う省エネルギー事業</v>
          </cell>
          <cell r="F260" t="str">
            <v>医療法人社団明星会    佐々木　晃</v>
          </cell>
          <cell r="G260" t="str">
            <v>医療法人社団明星会</v>
          </cell>
          <cell r="I260" t="str">
            <v>佐々木　晃</v>
          </cell>
          <cell r="J260" t="str">
            <v>株式会社洸陽電機</v>
          </cell>
          <cell r="K260" t="str">
            <v>ＥＳＣＯ事業部</v>
          </cell>
          <cell r="L260" t="str">
            <v>課長</v>
          </cell>
          <cell r="M260" t="str">
            <v>三木　俊治</v>
          </cell>
          <cell r="N260" t="str">
            <v>658-0041</v>
          </cell>
          <cell r="O260" t="str">
            <v>兵庫県神戸市東灘区住吉南町1丁目3番7号</v>
          </cell>
          <cell r="P260" t="str">
            <v>miki@koyoelec.com</v>
          </cell>
          <cell r="Q260" t="str">
            <v>078-851-8819</v>
          </cell>
          <cell r="R260" t="str">
            <v>078-851-8829</v>
          </cell>
          <cell r="S260">
            <v>5000</v>
          </cell>
          <cell r="T260">
            <v>32000</v>
          </cell>
          <cell r="U260">
            <v>18000</v>
          </cell>
          <cell r="V260">
            <v>23000</v>
          </cell>
          <cell r="W260">
            <v>32000</v>
          </cell>
          <cell r="X260">
            <v>55000</v>
          </cell>
          <cell r="Y260">
            <v>7666</v>
          </cell>
          <cell r="Z260">
            <v>10666</v>
          </cell>
          <cell r="AA260">
            <v>18332</v>
          </cell>
          <cell r="AB260">
            <v>0</v>
          </cell>
          <cell r="AC260">
            <v>18332</v>
          </cell>
          <cell r="AD260">
            <v>18332</v>
          </cell>
          <cell r="AE260" t="str">
            <v>23.3</v>
          </cell>
          <cell r="AF260" t="str">
            <v>23.7</v>
          </cell>
          <cell r="AG260" t="str">
            <v>○</v>
          </cell>
        </row>
        <row r="261">
          <cell r="B261" t="str">
            <v>10A-5563</v>
          </cell>
          <cell r="E261" t="str">
            <v>ハートランド桶川 開口部の２重サッシ化 及び 空調システム改修</v>
          </cell>
          <cell r="F261" t="str">
            <v>医療法人財団　聖蹟会    吉村　一義</v>
          </cell>
          <cell r="G261" t="str">
            <v>医療法人財団　聖蹟会</v>
          </cell>
          <cell r="I261" t="str">
            <v>吉村　一義</v>
          </cell>
          <cell r="J261" t="str">
            <v>株式会社 瑞穂</v>
          </cell>
          <cell r="K261" t="str">
            <v>プラントシステム本部</v>
          </cell>
          <cell r="L261" t="str">
            <v>担当課長</v>
          </cell>
          <cell r="M261" t="str">
            <v>山本 真史</v>
          </cell>
          <cell r="N261" t="str">
            <v>112-8516</v>
          </cell>
          <cell r="O261" t="str">
            <v>東京都文京区小石川５－４－１ ミズホ第１ビル８階</v>
          </cell>
          <cell r="P261" t="str">
            <v>myama@mizuho-ki.co.jp</v>
          </cell>
          <cell r="Q261" t="str">
            <v>03-3811-4141</v>
          </cell>
          <cell r="R261" t="str">
            <v>03-3811-4246</v>
          </cell>
          <cell r="S261">
            <v>11000</v>
          </cell>
          <cell r="T261">
            <v>15899</v>
          </cell>
          <cell r="U261">
            <v>9101</v>
          </cell>
          <cell r="V261">
            <v>20101</v>
          </cell>
          <cell r="W261">
            <v>15899</v>
          </cell>
          <cell r="X261">
            <v>36000</v>
          </cell>
          <cell r="Y261">
            <v>6700</v>
          </cell>
          <cell r="Z261">
            <v>5299</v>
          </cell>
          <cell r="AA261">
            <v>11999</v>
          </cell>
          <cell r="AB261">
            <v>0</v>
          </cell>
          <cell r="AC261">
            <v>11999</v>
          </cell>
          <cell r="AD261">
            <v>12000</v>
          </cell>
          <cell r="AE261" t="str">
            <v>23.3</v>
          </cell>
          <cell r="AF261" t="str">
            <v>23.8</v>
          </cell>
          <cell r="AG261" t="str">
            <v>○</v>
          </cell>
          <cell r="AH261" t="str">
            <v>様式4-1、切り捨て処理、減額</v>
          </cell>
        </row>
        <row r="262">
          <cell r="B262" t="str">
            <v>10A-5567</v>
          </cell>
          <cell r="E262" t="str">
            <v>学校法人　聖メリー学園省エネ改修事業</v>
          </cell>
          <cell r="F262" t="str">
            <v>学校法人　聖メリー学園    村松　重彦</v>
          </cell>
          <cell r="G262" t="str">
            <v>学校法人　聖メリー学園</v>
          </cell>
          <cell r="I262" t="str">
            <v>村松　重彦</v>
          </cell>
          <cell r="J262" t="str">
            <v>東京ガス株式会社</v>
          </cell>
          <cell r="K262" t="str">
            <v>千葉都市ｴﾈﾙｷﾞｰ部</v>
          </cell>
          <cell r="M262" t="str">
            <v>藤崎　政博</v>
          </cell>
          <cell r="N262" t="str">
            <v>261-0001</v>
          </cell>
          <cell r="O262" t="str">
            <v>千葉県千葉市美浜区幸町1-6-8</v>
          </cell>
          <cell r="P262" t="str">
            <v>f-masa@tokyo-gas.co.jp</v>
          </cell>
          <cell r="Q262" t="str">
            <v>043-246-3193</v>
          </cell>
          <cell r="R262" t="str">
            <v>043-247-9095</v>
          </cell>
          <cell r="S262">
            <v>1032</v>
          </cell>
          <cell r="T262">
            <v>8457</v>
          </cell>
          <cell r="U262">
            <v>3314</v>
          </cell>
          <cell r="V262">
            <v>4346</v>
          </cell>
          <cell r="W262">
            <v>8457</v>
          </cell>
          <cell r="X262">
            <v>12803</v>
          </cell>
          <cell r="Y262">
            <v>1448</v>
          </cell>
          <cell r="Z262">
            <v>2819</v>
          </cell>
          <cell r="AA262">
            <v>4267</v>
          </cell>
          <cell r="AB262">
            <v>0</v>
          </cell>
          <cell r="AC262">
            <v>4267</v>
          </cell>
          <cell r="AD262">
            <v>4408</v>
          </cell>
          <cell r="AE262" t="str">
            <v>23.2</v>
          </cell>
          <cell r="AF262" t="str">
            <v>23.3</v>
          </cell>
          <cell r="AG262" t="str">
            <v>○</v>
          </cell>
          <cell r="AH262" t="str">
            <v>壁掛けエアコン除外、減額</v>
          </cell>
        </row>
        <row r="263">
          <cell r="B263" t="str">
            <v>10A-5568</v>
          </cell>
          <cell r="E263" t="str">
            <v>武雄センチュリーホテル　断熱・日射調整及び空調・給湯・照明の省エネ改修工事</v>
          </cell>
          <cell r="F263" t="str">
            <v>宗教法人　世界真光文明教団    関口　勝利</v>
          </cell>
          <cell r="G263" t="str">
            <v>宗教法人　世界真光文明教団</v>
          </cell>
          <cell r="I263" t="str">
            <v>関口　勝利</v>
          </cell>
          <cell r="J263" t="str">
            <v>岩谷設備システム株式会社</v>
          </cell>
          <cell r="K263" t="str">
            <v>省エネ推進部</v>
          </cell>
          <cell r="L263" t="str">
            <v>一般</v>
          </cell>
          <cell r="M263" t="str">
            <v>渡辺　義博</v>
          </cell>
          <cell r="N263" t="str">
            <v>104-0033</v>
          </cell>
          <cell r="O263" t="str">
            <v>東京都中央区新川1-25-9　新川シティビル3階</v>
          </cell>
          <cell r="P263" t="str">
            <v>watanabe@i-fs.jp</v>
          </cell>
          <cell r="Q263" t="str">
            <v>03-3553-8181</v>
          </cell>
          <cell r="R263" t="str">
            <v>03-3553-6060</v>
          </cell>
          <cell r="S263">
            <v>5000</v>
          </cell>
          <cell r="T263">
            <v>55940</v>
          </cell>
          <cell r="U263">
            <v>28060</v>
          </cell>
          <cell r="V263">
            <v>33060</v>
          </cell>
          <cell r="W263">
            <v>55940</v>
          </cell>
          <cell r="X263">
            <v>89000</v>
          </cell>
          <cell r="Y263">
            <v>11020</v>
          </cell>
          <cell r="Z263">
            <v>18646</v>
          </cell>
          <cell r="AA263">
            <v>29666</v>
          </cell>
          <cell r="AB263">
            <v>0</v>
          </cell>
          <cell r="AC263">
            <v>29666</v>
          </cell>
          <cell r="AD263">
            <v>29666</v>
          </cell>
          <cell r="AE263" t="str">
            <v>23.3</v>
          </cell>
          <cell r="AF263" t="str">
            <v>23.8</v>
          </cell>
          <cell r="AG263" t="str">
            <v>○</v>
          </cell>
          <cell r="AH263" t="str">
            <v>開口部改修割合計47.3％</v>
          </cell>
        </row>
        <row r="264">
          <cell r="B264" t="str">
            <v>10A-5571</v>
          </cell>
          <cell r="C264">
            <v>1</v>
          </cell>
          <cell r="E264" t="str">
            <v>久保商事株式会社</v>
          </cell>
          <cell r="F264" t="str">
            <v>久保商事株式会社    久保　善昭</v>
          </cell>
          <cell r="G264" t="str">
            <v>久保商事株式会社</v>
          </cell>
          <cell r="I264" t="str">
            <v>久保　善昭</v>
          </cell>
          <cell r="J264" t="str">
            <v>久保商事㈱</v>
          </cell>
          <cell r="K264" t="str">
            <v>総務</v>
          </cell>
          <cell r="L264" t="str">
            <v>課長</v>
          </cell>
          <cell r="M264" t="str">
            <v>滝下和也</v>
          </cell>
          <cell r="N264" t="str">
            <v>604-8352</v>
          </cell>
          <cell r="O264" t="str">
            <v>京都府京都市中京区堀川通蛸薬師上金屋町776番地</v>
          </cell>
          <cell r="P264" t="str">
            <v>first@ribbon.co.jp</v>
          </cell>
          <cell r="Q264" t="str">
            <v>075-841-0111</v>
          </cell>
          <cell r="R264" t="str">
            <v>075-811-3121</v>
          </cell>
          <cell r="S264">
            <v>4636</v>
          </cell>
          <cell r="T264">
            <v>12281</v>
          </cell>
          <cell r="U264">
            <v>13050</v>
          </cell>
          <cell r="V264">
            <v>17686</v>
          </cell>
          <cell r="W264">
            <v>12281</v>
          </cell>
          <cell r="X264">
            <v>29967</v>
          </cell>
          <cell r="Y264">
            <v>5895</v>
          </cell>
          <cell r="Z264">
            <v>4093</v>
          </cell>
          <cell r="AA264">
            <v>9988</v>
          </cell>
          <cell r="AB264">
            <v>0</v>
          </cell>
          <cell r="AC264">
            <v>9988</v>
          </cell>
          <cell r="AD264">
            <v>9988</v>
          </cell>
          <cell r="AE264" t="str">
            <v>23.2</v>
          </cell>
          <cell r="AF264" t="str">
            <v>23.5</v>
          </cell>
          <cell r="AG264" t="str">
            <v>○</v>
          </cell>
          <cell r="AH264" t="str">
            <v>工期確認→OK</v>
          </cell>
        </row>
        <row r="265">
          <cell r="B265" t="str">
            <v>10A-5573</v>
          </cell>
          <cell r="E265" t="str">
            <v>栃木県済生会宇都宮病院　済生会カインドハウス　省エネ改修事業</v>
          </cell>
          <cell r="F265" t="str">
            <v>栃木県済生会宇都宮病院    中澤　堅次</v>
          </cell>
          <cell r="G265" t="str">
            <v>栃木県済生会宇都宮病院</v>
          </cell>
          <cell r="I265" t="str">
            <v>中澤　堅次</v>
          </cell>
          <cell r="J265" t="str">
            <v>東京ガス株式会社</v>
          </cell>
          <cell r="K265" t="str">
            <v>宇都宮支社</v>
          </cell>
          <cell r="L265" t="str">
            <v>課長</v>
          </cell>
          <cell r="M265" t="str">
            <v>三宅　公雄</v>
          </cell>
          <cell r="N265" t="str">
            <v>321-0953</v>
          </cell>
          <cell r="O265" t="str">
            <v>栃木県宇都宮市東宿郷4-2-16</v>
          </cell>
          <cell r="P265" t="str">
            <v>miyake-k@tokyo-gas.co.jp</v>
          </cell>
          <cell r="Q265" t="str">
            <v>028-634-1911</v>
          </cell>
          <cell r="R265" t="str">
            <v>028-634-1056</v>
          </cell>
          <cell r="S265">
            <v>557</v>
          </cell>
          <cell r="T265">
            <v>16184</v>
          </cell>
          <cell r="U265">
            <v>12588</v>
          </cell>
          <cell r="V265">
            <v>13145</v>
          </cell>
          <cell r="W265">
            <v>16184</v>
          </cell>
          <cell r="X265">
            <v>29329</v>
          </cell>
          <cell r="Y265">
            <v>4381</v>
          </cell>
          <cell r="Z265">
            <v>5394</v>
          </cell>
          <cell r="AA265">
            <v>9775</v>
          </cell>
          <cell r="AB265">
            <v>0</v>
          </cell>
          <cell r="AC265">
            <v>9775</v>
          </cell>
          <cell r="AD265">
            <v>9813</v>
          </cell>
          <cell r="AE265" t="str">
            <v>23.3</v>
          </cell>
          <cell r="AF265" t="str">
            <v>23.12</v>
          </cell>
          <cell r="AG265" t="str">
            <v>○</v>
          </cell>
          <cell r="AH265" t="str">
            <v>壁掛けエアコン除外、減額</v>
          </cell>
        </row>
        <row r="266">
          <cell r="B266" t="str">
            <v>10A-5574</v>
          </cell>
          <cell r="E266" t="str">
            <v>泉正寺町西川ビル省エネ改修事業</v>
          </cell>
          <cell r="F266" t="str">
            <v>住友信託銀行株式会社  本店不動産営業部長  池淵　一男</v>
          </cell>
          <cell r="G266" t="str">
            <v>住友信託銀行株式会社</v>
          </cell>
          <cell r="H266" t="str">
            <v>本店不動産営業部長</v>
          </cell>
          <cell r="I266" t="str">
            <v>池淵　一男</v>
          </cell>
          <cell r="J266" t="str">
            <v>住友信託銀行㈱</v>
          </cell>
          <cell r="K266" t="str">
            <v>本店不動産営業部</v>
          </cell>
          <cell r="L266" t="str">
            <v>受託管理課</v>
          </cell>
          <cell r="M266" t="str">
            <v>酒井　龍太郎</v>
          </cell>
          <cell r="N266" t="str">
            <v>540-8639</v>
          </cell>
          <cell r="O266" t="str">
            <v>大阪府大阪市中央区北浜４-５-３３</v>
          </cell>
          <cell r="P266" t="str">
            <v>sakair@sumitomotrust.co.jp</v>
          </cell>
          <cell r="Q266" t="str">
            <v>06-6220-2710</v>
          </cell>
          <cell r="R266" t="str">
            <v>06-6220-2059</v>
          </cell>
          <cell r="S266">
            <v>3280</v>
          </cell>
          <cell r="T266">
            <v>10231</v>
          </cell>
          <cell r="U266">
            <v>8579</v>
          </cell>
          <cell r="V266">
            <v>11859</v>
          </cell>
          <cell r="W266">
            <v>10231</v>
          </cell>
          <cell r="X266">
            <v>22090</v>
          </cell>
          <cell r="Y266">
            <v>3953</v>
          </cell>
          <cell r="Z266">
            <v>3410</v>
          </cell>
          <cell r="AA266">
            <v>7363</v>
          </cell>
          <cell r="AB266">
            <v>0</v>
          </cell>
          <cell r="AC266">
            <v>7363</v>
          </cell>
          <cell r="AD266">
            <v>7363</v>
          </cell>
          <cell r="AE266" t="str">
            <v>23.3</v>
          </cell>
          <cell r="AF266" t="str">
            <v>23.7</v>
          </cell>
          <cell r="AG266" t="str">
            <v>○</v>
          </cell>
        </row>
        <row r="267">
          <cell r="B267" t="str">
            <v>10A-5575</v>
          </cell>
          <cell r="E267" t="str">
            <v>エトワール海渡商品部ビル省エネ改修工事</v>
          </cell>
          <cell r="F267" t="str">
            <v>株式会社エトワール海渡  代表取締役社長  早川　二美子</v>
          </cell>
          <cell r="G267" t="str">
            <v>株式会社エトワール海渡</v>
          </cell>
          <cell r="H267" t="str">
            <v>代表取締役社長</v>
          </cell>
          <cell r="I267" t="str">
            <v>早川　二美子</v>
          </cell>
          <cell r="J267" t="str">
            <v>株式会社　太平エンジニアリング</v>
          </cell>
          <cell r="K267" t="str">
            <v>ﾒﾝﾃﾅﾝｽ本部業務二部営業二課</v>
          </cell>
          <cell r="L267" t="str">
            <v>課長</v>
          </cell>
          <cell r="M267" t="str">
            <v>渡部　伸隆</v>
          </cell>
          <cell r="N267" t="str">
            <v>113-8474</v>
          </cell>
          <cell r="O267" t="str">
            <v>東京都文京区本郷1-19-6</v>
          </cell>
          <cell r="P267" t="str">
            <v>n.watanabe@taihei-group.co.jp</v>
          </cell>
          <cell r="Q267" t="str">
            <v>03-3817-5449</v>
          </cell>
          <cell r="R267" t="str">
            <v>03-3817-5440</v>
          </cell>
          <cell r="S267">
            <v>5710</v>
          </cell>
          <cell r="T267">
            <v>43705</v>
          </cell>
          <cell r="U267">
            <v>36482</v>
          </cell>
          <cell r="V267">
            <v>42192</v>
          </cell>
          <cell r="W267">
            <v>43705</v>
          </cell>
          <cell r="X267">
            <v>85897</v>
          </cell>
          <cell r="Y267">
            <v>14064</v>
          </cell>
          <cell r="Z267">
            <v>14568</v>
          </cell>
          <cell r="AA267">
            <v>28632</v>
          </cell>
          <cell r="AB267">
            <v>629</v>
          </cell>
          <cell r="AC267">
            <v>29261</v>
          </cell>
          <cell r="AD267">
            <v>29335</v>
          </cell>
          <cell r="AE267" t="str">
            <v>23.3</v>
          </cell>
          <cell r="AF267" t="str">
            <v>24.2</v>
          </cell>
          <cell r="AG267" t="str">
            <v>○</v>
          </cell>
          <cell r="AH267" t="str">
            <v>壁掛けエアコン除外、減額</v>
          </cell>
        </row>
        <row r="268">
          <cell r="B268" t="str">
            <v>10A-5577</v>
          </cell>
          <cell r="E268" t="str">
            <v>株式会社　オオタケ　省エネ改修工事</v>
          </cell>
          <cell r="F268" t="str">
            <v>株式会社　オオタケ    大竹　哲郎</v>
          </cell>
          <cell r="G268" t="str">
            <v>株式会社　オオタケ</v>
          </cell>
          <cell r="I268" t="str">
            <v>大竹　哲郎</v>
          </cell>
          <cell r="J268" t="str">
            <v>ダイキンエアテクノ㈱</v>
          </cell>
          <cell r="K268" t="str">
            <v>技術グループ</v>
          </cell>
          <cell r="L268" t="str">
            <v>課長</v>
          </cell>
          <cell r="M268" t="str">
            <v>西野　浩一</v>
          </cell>
          <cell r="N268" t="str">
            <v>761-8071</v>
          </cell>
          <cell r="O268" t="str">
            <v>香川県高松市伏石町2141-2</v>
          </cell>
          <cell r="P268" t="str">
            <v>kouichi.nishino@grp.daikin.co.jp</v>
          </cell>
          <cell r="Q268" t="str">
            <v>087-868-7350</v>
          </cell>
          <cell r="R268" t="str">
            <v>087-868-7067</v>
          </cell>
          <cell r="S268">
            <v>650</v>
          </cell>
          <cell r="T268">
            <v>5322</v>
          </cell>
          <cell r="U268">
            <v>2628</v>
          </cell>
          <cell r="V268">
            <v>3278</v>
          </cell>
          <cell r="W268">
            <v>5322</v>
          </cell>
          <cell r="X268">
            <v>8600</v>
          </cell>
          <cell r="Y268">
            <v>1092</v>
          </cell>
          <cell r="Z268">
            <v>1774</v>
          </cell>
          <cell r="AA268">
            <v>2866</v>
          </cell>
          <cell r="AB268">
            <v>63</v>
          </cell>
          <cell r="AC268">
            <v>2929</v>
          </cell>
          <cell r="AD268">
            <v>2929</v>
          </cell>
          <cell r="AE268" t="str">
            <v>23.3</v>
          </cell>
          <cell r="AF268" t="str">
            <v>23.6</v>
          </cell>
          <cell r="AG268" t="str">
            <v>○</v>
          </cell>
        </row>
        <row r="269">
          <cell r="B269" t="str">
            <v>10A-5578</v>
          </cell>
          <cell r="E269" t="str">
            <v>ホンダカーズ柳川中央店省エネ改修工事</v>
          </cell>
          <cell r="F269" t="str">
            <v>株式会社ホンダカーズ福岡  代表取締役  坂本　学</v>
          </cell>
          <cell r="G269" t="str">
            <v>株式会社ホンダカーズ福岡</v>
          </cell>
          <cell r="H269" t="str">
            <v>代表取締役</v>
          </cell>
          <cell r="I269" t="str">
            <v>坂本　学</v>
          </cell>
          <cell r="J269" t="str">
            <v>ダイキンエアテクノ株式会社　九州支店</v>
          </cell>
          <cell r="K269" t="str">
            <v>九州支店　営業部</v>
          </cell>
          <cell r="L269" t="str">
            <v>部長</v>
          </cell>
          <cell r="M269" t="str">
            <v>立石　薫</v>
          </cell>
          <cell r="N269" t="str">
            <v>812-0004</v>
          </cell>
          <cell r="O269" t="str">
            <v>福岡県福岡市博多区榎田１丁目４番６９号</v>
          </cell>
          <cell r="P269" t="str">
            <v>kaoru.tateishi@grp.daikin.co.jp</v>
          </cell>
          <cell r="Q269" t="str">
            <v>092-461-2133</v>
          </cell>
          <cell r="R269" t="str">
            <v>092-461-2172</v>
          </cell>
          <cell r="S269">
            <v>877</v>
          </cell>
          <cell r="T269">
            <v>6599</v>
          </cell>
          <cell r="U269">
            <v>3269</v>
          </cell>
          <cell r="V269">
            <v>4146</v>
          </cell>
          <cell r="W269">
            <v>6599</v>
          </cell>
          <cell r="X269">
            <v>10745</v>
          </cell>
          <cell r="Y269">
            <v>1382</v>
          </cell>
          <cell r="Z269">
            <v>2199</v>
          </cell>
          <cell r="AA269">
            <v>3581</v>
          </cell>
          <cell r="AB269">
            <v>78</v>
          </cell>
          <cell r="AC269">
            <v>3659</v>
          </cell>
          <cell r="AD269">
            <v>3659</v>
          </cell>
          <cell r="AE269" t="str">
            <v>23.3</v>
          </cell>
          <cell r="AF269" t="str">
            <v>23.6</v>
          </cell>
          <cell r="AG269" t="str">
            <v>○</v>
          </cell>
        </row>
        <row r="270">
          <cell r="B270" t="str">
            <v>10A-5579</v>
          </cell>
          <cell r="E270" t="str">
            <v>医療法人社団　純心会　ハートフルねんりん荘　省エネ改修事業</v>
          </cell>
          <cell r="F270" t="str">
            <v>医療法人社団　純心会  理事長  前田　隆史</v>
          </cell>
          <cell r="G270" t="str">
            <v>医療法人社団　純心会</v>
          </cell>
          <cell r="H270" t="str">
            <v>理事長</v>
          </cell>
          <cell r="I270" t="str">
            <v>前田　隆史</v>
          </cell>
          <cell r="J270" t="str">
            <v>ダイキンエアテクノ㈱</v>
          </cell>
          <cell r="K270" t="str">
            <v>営業</v>
          </cell>
          <cell r="M270" t="str">
            <v>宮藤　和久</v>
          </cell>
          <cell r="N270" t="str">
            <v>761-8071</v>
          </cell>
          <cell r="O270" t="str">
            <v>香川県高松市伏石町2141-2</v>
          </cell>
          <cell r="P270" t="str">
            <v>kazuhisa.miyafuji@grp.daikin.co.jp</v>
          </cell>
          <cell r="Q270" t="str">
            <v>087-868-7350</v>
          </cell>
          <cell r="R270" t="str">
            <v>087-868-7067</v>
          </cell>
          <cell r="S270">
            <v>3816</v>
          </cell>
          <cell r="T270">
            <v>20745</v>
          </cell>
          <cell r="U270">
            <v>24165</v>
          </cell>
          <cell r="V270">
            <v>27981</v>
          </cell>
          <cell r="W270">
            <v>20745</v>
          </cell>
          <cell r="X270">
            <v>48726</v>
          </cell>
          <cell r="Y270">
            <v>9327</v>
          </cell>
          <cell r="Z270">
            <v>6915</v>
          </cell>
          <cell r="AA270">
            <v>16242</v>
          </cell>
          <cell r="AB270">
            <v>357</v>
          </cell>
          <cell r="AC270">
            <v>16599</v>
          </cell>
          <cell r="AD270">
            <v>16599</v>
          </cell>
          <cell r="AE270" t="str">
            <v>23.3</v>
          </cell>
          <cell r="AF270" t="str">
            <v>23.12</v>
          </cell>
          <cell r="AG270" t="str">
            <v>○</v>
          </cell>
        </row>
        <row r="271">
          <cell r="B271" t="str">
            <v>10A-5580</v>
          </cell>
          <cell r="E271" t="str">
            <v>八木病院建築省エネ改修工事</v>
          </cell>
          <cell r="F271" t="str">
            <v>医療法人社団慈光会八木病院  理事長  八木　和郎</v>
          </cell>
          <cell r="G271" t="str">
            <v>医療法人社団慈光会八木病院</v>
          </cell>
          <cell r="H271" t="str">
            <v>理事長</v>
          </cell>
          <cell r="I271" t="str">
            <v>八木　和郎</v>
          </cell>
          <cell r="J271" t="str">
            <v>株式会社太平エンジニアリング</v>
          </cell>
          <cell r="K271" t="str">
            <v>メンテナンス本部業務二部業務三課</v>
          </cell>
          <cell r="L271" t="str">
            <v>課長</v>
          </cell>
          <cell r="M271" t="str">
            <v>安藤　幸博</v>
          </cell>
          <cell r="N271" t="str">
            <v>113-8474</v>
          </cell>
          <cell r="O271" t="str">
            <v>東京都文京区本郷1-19-6</v>
          </cell>
          <cell r="P271" t="str">
            <v>mt-koumu@taihei-group.co.jp</v>
          </cell>
          <cell r="Q271" t="str">
            <v>03-3817-5432</v>
          </cell>
          <cell r="R271" t="str">
            <v>03-3817-5440</v>
          </cell>
          <cell r="S271">
            <v>3615</v>
          </cell>
          <cell r="T271">
            <v>23726</v>
          </cell>
          <cell r="U271">
            <v>18445</v>
          </cell>
          <cell r="V271">
            <v>22060</v>
          </cell>
          <cell r="W271">
            <v>23726</v>
          </cell>
          <cell r="X271">
            <v>45786</v>
          </cell>
          <cell r="Y271">
            <v>7353</v>
          </cell>
          <cell r="Z271">
            <v>7908</v>
          </cell>
          <cell r="AA271">
            <v>15261</v>
          </cell>
          <cell r="AB271">
            <v>335</v>
          </cell>
          <cell r="AC271">
            <v>15596</v>
          </cell>
          <cell r="AD271">
            <v>15676</v>
          </cell>
          <cell r="AE271" t="str">
            <v>23.3</v>
          </cell>
          <cell r="AF271" t="str">
            <v>24.2</v>
          </cell>
          <cell r="AG271" t="str">
            <v>○</v>
          </cell>
          <cell r="AH271" t="str">
            <v>壁掛けエアコン除外、減額</v>
          </cell>
        </row>
        <row r="272">
          <cell r="B272" t="str">
            <v>10A-5582</v>
          </cell>
          <cell r="E272" t="str">
            <v>インテージひばりが丘事業所ＥＳＣＯ事業</v>
          </cell>
          <cell r="F272" t="str">
            <v>株式会社インテージ    田下　憲雄</v>
          </cell>
          <cell r="G272" t="str">
            <v>株式会社インテージ</v>
          </cell>
          <cell r="I272" t="str">
            <v>田下　憲雄</v>
          </cell>
          <cell r="J272" t="str">
            <v>首都圏リース株式会社</v>
          </cell>
          <cell r="K272" t="str">
            <v>東京第三営業部</v>
          </cell>
          <cell r="L272" t="str">
            <v>副部長</v>
          </cell>
          <cell r="M272" t="str">
            <v>横山茂男</v>
          </cell>
          <cell r="N272" t="str">
            <v>101-0052</v>
          </cell>
          <cell r="O272" t="str">
            <v>東京都千代田区神田小川町1-2</v>
          </cell>
          <cell r="P272" t="str">
            <v>s-yokoyama@shutoken-lease.co.jp</v>
          </cell>
          <cell r="Q272" t="str">
            <v>03-5297-7318</v>
          </cell>
          <cell r="R272" t="str">
            <v>03-5297-0045</v>
          </cell>
          <cell r="S272">
            <v>2000</v>
          </cell>
          <cell r="T272">
            <v>11950</v>
          </cell>
          <cell r="U272">
            <v>84000</v>
          </cell>
          <cell r="V272">
            <v>86000</v>
          </cell>
          <cell r="W272">
            <v>11950</v>
          </cell>
          <cell r="X272">
            <v>97950</v>
          </cell>
          <cell r="Y272">
            <v>28666</v>
          </cell>
          <cell r="Z272">
            <v>3983</v>
          </cell>
          <cell r="AA272">
            <v>32649</v>
          </cell>
          <cell r="AB272">
            <v>0</v>
          </cell>
          <cell r="AC272">
            <v>32649</v>
          </cell>
          <cell r="AD272">
            <v>32650</v>
          </cell>
          <cell r="AE272" t="str">
            <v>23.2</v>
          </cell>
          <cell r="AF272" t="str">
            <v>23.8</v>
          </cell>
          <cell r="AG272" t="str">
            <v>◎</v>
          </cell>
          <cell r="AH272" t="str">
            <v>改修割合の回答待ち→OK
切り捨て処理、減額</v>
          </cell>
        </row>
        <row r="273">
          <cell r="B273" t="str">
            <v>10A-5585</v>
          </cell>
          <cell r="E273" t="str">
            <v>布川税務会計事務所ビル2F省エネ改修事業</v>
          </cell>
          <cell r="F273" t="str">
            <v xml:space="preserve">布川　博    </v>
          </cell>
          <cell r="G273" t="str">
            <v>布川　博</v>
          </cell>
          <cell r="J273" t="str">
            <v>有限会社中島冷熱</v>
          </cell>
          <cell r="L273" t="str">
            <v>代表</v>
          </cell>
          <cell r="M273" t="str">
            <v>中島盛夫</v>
          </cell>
          <cell r="N273" t="str">
            <v>300-0428</v>
          </cell>
          <cell r="O273" t="str">
            <v>茨城県稲敷郡美浦村舟子600</v>
          </cell>
          <cell r="P273" t="str">
            <v>cool-hot.nkjm@silk.plala.or.jp</v>
          </cell>
          <cell r="Q273" t="str">
            <v>029-885-2039</v>
          </cell>
          <cell r="R273" t="str">
            <v>029-885-3355</v>
          </cell>
          <cell r="S273">
            <v>2010</v>
          </cell>
          <cell r="T273">
            <v>9659</v>
          </cell>
          <cell r="U273">
            <v>4531</v>
          </cell>
          <cell r="V273">
            <v>6541</v>
          </cell>
          <cell r="W273">
            <v>9659</v>
          </cell>
          <cell r="X273">
            <v>16200</v>
          </cell>
          <cell r="Y273">
            <v>2180</v>
          </cell>
          <cell r="Z273">
            <v>3219</v>
          </cell>
          <cell r="AA273">
            <v>5399</v>
          </cell>
          <cell r="AB273">
            <v>118</v>
          </cell>
          <cell r="AC273">
            <v>5517</v>
          </cell>
          <cell r="AD273">
            <v>5517</v>
          </cell>
          <cell r="AE273" t="str">
            <v>23.3</v>
          </cell>
          <cell r="AF273" t="str">
            <v>23.9</v>
          </cell>
          <cell r="AG273" t="str">
            <v>○</v>
          </cell>
        </row>
        <row r="274">
          <cell r="B274" t="str">
            <v>10A-5586</v>
          </cell>
          <cell r="E274" t="str">
            <v>小泉株式会社本社ビル／省エネ改修事業</v>
          </cell>
          <cell r="F274" t="str">
            <v>小泉株式会社    谷本　三郎</v>
          </cell>
          <cell r="G274" t="str">
            <v>小泉株式会社</v>
          </cell>
          <cell r="I274" t="str">
            <v>谷本　三郎</v>
          </cell>
          <cell r="J274" t="str">
            <v>小泉株式会社</v>
          </cell>
          <cell r="K274" t="str">
            <v>総務人事課</v>
          </cell>
          <cell r="L274" t="str">
            <v>係長</v>
          </cell>
          <cell r="M274" t="str">
            <v>永松貞治</v>
          </cell>
          <cell r="N274" t="str">
            <v>541-0051</v>
          </cell>
          <cell r="O274" t="str">
            <v>大阪府大阪市中央区備後町３丁目１番8号</v>
          </cell>
          <cell r="P274" t="str">
            <v>teiji.nagamatsu@ap.koizumi.co.jp</v>
          </cell>
          <cell r="Q274" t="str">
            <v>06-6223-7864</v>
          </cell>
          <cell r="R274" t="str">
            <v>06-6223-7869</v>
          </cell>
          <cell r="S274">
            <v>1550</v>
          </cell>
          <cell r="T274">
            <v>26280</v>
          </cell>
          <cell r="U274">
            <v>63290</v>
          </cell>
          <cell r="V274">
            <v>64840</v>
          </cell>
          <cell r="W274">
            <v>26280</v>
          </cell>
          <cell r="X274">
            <v>91120</v>
          </cell>
          <cell r="Y274">
            <v>21613</v>
          </cell>
          <cell r="Z274">
            <v>8760</v>
          </cell>
          <cell r="AA274">
            <v>30373</v>
          </cell>
          <cell r="AB274">
            <v>527</v>
          </cell>
          <cell r="AC274">
            <v>30900</v>
          </cell>
          <cell r="AD274">
            <v>30900</v>
          </cell>
          <cell r="AE274" t="str">
            <v>23.3</v>
          </cell>
          <cell r="AF274" t="str">
            <v>23.7</v>
          </cell>
          <cell r="AG274" t="str">
            <v>○</v>
          </cell>
        </row>
        <row r="275">
          <cell r="B275" t="str">
            <v>10A-5587</v>
          </cell>
          <cell r="E275" t="str">
            <v>冬木工業株式会社本社ビル　省エネルギー改修工事</v>
          </cell>
          <cell r="F275" t="str">
            <v>冬木工業株式会社    大竹　良明</v>
          </cell>
          <cell r="G275" t="str">
            <v>冬木工業株式会社</v>
          </cell>
          <cell r="I275" t="str">
            <v>大竹　良明</v>
          </cell>
          <cell r="J275" t="str">
            <v>株式会社ヤマト</v>
          </cell>
          <cell r="K275" t="str">
            <v>設計部</v>
          </cell>
          <cell r="L275" t="str">
            <v>主事補</v>
          </cell>
          <cell r="M275" t="str">
            <v>山上智彦</v>
          </cell>
          <cell r="N275" t="str">
            <v>371-0844</v>
          </cell>
          <cell r="O275" t="str">
            <v>群馬県前橋市古市町118</v>
          </cell>
          <cell r="P275" t="str">
            <v>Yamagami_Tomohiko@yamato-se.co.jp</v>
          </cell>
          <cell r="Q275" t="str">
            <v>027-290-1841</v>
          </cell>
          <cell r="R275" t="str">
            <v>027-290-1890</v>
          </cell>
          <cell r="S275">
            <v>4100</v>
          </cell>
          <cell r="T275">
            <v>31810</v>
          </cell>
          <cell r="U275">
            <v>14190</v>
          </cell>
          <cell r="V275">
            <v>18290</v>
          </cell>
          <cell r="W275">
            <v>31810</v>
          </cell>
          <cell r="X275">
            <v>50100</v>
          </cell>
          <cell r="Y275">
            <v>6096</v>
          </cell>
          <cell r="Z275">
            <v>10603</v>
          </cell>
          <cell r="AA275">
            <v>16699</v>
          </cell>
          <cell r="AB275">
            <v>0</v>
          </cell>
          <cell r="AC275">
            <v>16699</v>
          </cell>
          <cell r="AD275">
            <v>16699</v>
          </cell>
          <cell r="AE275" t="str">
            <v>23.2</v>
          </cell>
          <cell r="AF275" t="str">
            <v>23.3</v>
          </cell>
          <cell r="AG275" t="str">
            <v>○</v>
          </cell>
        </row>
        <row r="276">
          <cell r="B276" t="str">
            <v>10A-5589</v>
          </cell>
          <cell r="C276">
            <v>2</v>
          </cell>
          <cell r="E276" t="str">
            <v>株式会社太陽松食品　青橋工場事務所棟省エネ改修工事</v>
          </cell>
          <cell r="F276" t="str">
            <v>株式会社太陽松食品  代表取締役  樋口　元剛</v>
          </cell>
          <cell r="G276" t="str">
            <v>株式会社太陽松食品</v>
          </cell>
          <cell r="H276" t="str">
            <v>代表取締役</v>
          </cell>
          <cell r="I276" t="str">
            <v>樋口　元剛</v>
          </cell>
          <cell r="J276" t="str">
            <v>（株）太陽松食品</v>
          </cell>
          <cell r="L276" t="str">
            <v>工場長</v>
          </cell>
          <cell r="M276" t="str">
            <v>佐藤俊則</v>
          </cell>
          <cell r="N276" t="str">
            <v>959-1739</v>
          </cell>
          <cell r="O276" t="str">
            <v>新潟県五泉市村松工業団地１－３－１</v>
          </cell>
          <cell r="P276" t="str">
            <v>satosi@taimatsu.co.jp</v>
          </cell>
          <cell r="Q276" t="str">
            <v>0250-58-8222</v>
          </cell>
          <cell r="R276" t="str">
            <v>0250-58-8495</v>
          </cell>
          <cell r="S276">
            <v>1300</v>
          </cell>
          <cell r="T276">
            <v>16000</v>
          </cell>
          <cell r="U276">
            <v>2850</v>
          </cell>
          <cell r="V276">
            <v>4150</v>
          </cell>
          <cell r="W276">
            <v>16000</v>
          </cell>
          <cell r="X276">
            <v>20150</v>
          </cell>
          <cell r="Y276">
            <v>1383</v>
          </cell>
          <cell r="Z276">
            <v>5333</v>
          </cell>
          <cell r="AA276">
            <v>6716</v>
          </cell>
          <cell r="AB276">
            <v>0</v>
          </cell>
          <cell r="AC276">
            <v>6716</v>
          </cell>
          <cell r="AD276">
            <v>6710</v>
          </cell>
          <cell r="AE276" t="str">
            <v>23.3</v>
          </cell>
          <cell r="AF276" t="str">
            <v>23.6</v>
          </cell>
          <cell r="AG276" t="str">
            <v>○</v>
          </cell>
          <cell r="AH276" t="str">
            <v>様式４－１、GH計算ミス修正、増額</v>
          </cell>
        </row>
        <row r="277">
          <cell r="B277" t="str">
            <v>10A-5591</v>
          </cell>
          <cell r="C277">
            <v>6</v>
          </cell>
          <cell r="E277" t="str">
            <v>ケーエム社屋空調機更新工事</v>
          </cell>
          <cell r="F277" t="str">
            <v>株式会社ケーエム  代表取締役  来間　雅子</v>
          </cell>
          <cell r="G277" t="str">
            <v>株式会社ケーエム</v>
          </cell>
          <cell r="H277" t="str">
            <v>代表取締役</v>
          </cell>
          <cell r="I277" t="str">
            <v>来間　雅子</v>
          </cell>
          <cell r="J277" t="str">
            <v>大和設備　株式会社　米子支店</v>
          </cell>
          <cell r="K277" t="str">
            <v>営業課</v>
          </cell>
          <cell r="M277" t="str">
            <v>近藤　賢一</v>
          </cell>
          <cell r="N277" t="str">
            <v>683-0804</v>
          </cell>
          <cell r="O277" t="str">
            <v>鳥取県米子市米原5-1-11</v>
          </cell>
          <cell r="P277" t="str">
            <v>yonago-eig@amedia-daiwa.co.jp</v>
          </cell>
          <cell r="Q277" t="str">
            <v>0859-34-7121</v>
          </cell>
          <cell r="R277" t="str">
            <v>0859-34-7128</v>
          </cell>
          <cell r="S277">
            <v>1026</v>
          </cell>
          <cell r="T277">
            <v>4528</v>
          </cell>
          <cell r="U277">
            <v>4496</v>
          </cell>
          <cell r="V277">
            <v>5522</v>
          </cell>
          <cell r="W277">
            <v>4528</v>
          </cell>
          <cell r="X277">
            <v>10050</v>
          </cell>
          <cell r="Y277">
            <v>1840</v>
          </cell>
          <cell r="Z277">
            <v>1509</v>
          </cell>
          <cell r="AA277">
            <v>3349</v>
          </cell>
          <cell r="AB277">
            <v>73</v>
          </cell>
          <cell r="AC277">
            <v>3422</v>
          </cell>
          <cell r="AD277">
            <v>3422</v>
          </cell>
          <cell r="AE277" t="str">
            <v>23.3</v>
          </cell>
          <cell r="AF277" t="str">
            <v>23.5</v>
          </cell>
          <cell r="AG277" t="str">
            <v>○</v>
          </cell>
        </row>
        <row r="278">
          <cell r="B278" t="str">
            <v>10A-5593</v>
          </cell>
          <cell r="E278" t="str">
            <v>Ｄ’ＳＴＡＴＩＯＮ　前橋若宮店　省エネルギー改修工事</v>
          </cell>
          <cell r="F278" t="str">
            <v>ＮＥＸＵＳ株式会社    星野　敏</v>
          </cell>
          <cell r="G278" t="str">
            <v>ＮＥＸＵＳ株式会社</v>
          </cell>
          <cell r="I278" t="str">
            <v>星野　敏</v>
          </cell>
          <cell r="J278" t="str">
            <v>株式会社ヤマト</v>
          </cell>
          <cell r="K278" t="str">
            <v>設計部</v>
          </cell>
          <cell r="L278" t="str">
            <v>主事補</v>
          </cell>
          <cell r="M278" t="str">
            <v>山上智彦</v>
          </cell>
          <cell r="N278" t="str">
            <v>371-0844</v>
          </cell>
          <cell r="O278" t="str">
            <v>群馬県前橋市古市町118</v>
          </cell>
          <cell r="P278" t="str">
            <v>Yamagami_Tomohiko@yamato-se.co.jp</v>
          </cell>
          <cell r="Q278" t="str">
            <v>027-290-1841</v>
          </cell>
          <cell r="R278" t="str">
            <v>027-290-1890</v>
          </cell>
          <cell r="S278">
            <v>4397</v>
          </cell>
          <cell r="T278">
            <v>14430</v>
          </cell>
          <cell r="U278">
            <v>21673</v>
          </cell>
          <cell r="V278">
            <v>26070</v>
          </cell>
          <cell r="W278">
            <v>14430</v>
          </cell>
          <cell r="X278">
            <v>40500</v>
          </cell>
          <cell r="Y278">
            <v>8690</v>
          </cell>
          <cell r="Z278">
            <v>4810</v>
          </cell>
          <cell r="AA278">
            <v>13500</v>
          </cell>
          <cell r="AB278">
            <v>0</v>
          </cell>
          <cell r="AC278">
            <v>13500</v>
          </cell>
          <cell r="AD278">
            <v>13500</v>
          </cell>
          <cell r="AE278" t="str">
            <v>23.2</v>
          </cell>
          <cell r="AF278" t="str">
            <v>23.8</v>
          </cell>
          <cell r="AG278" t="str">
            <v>○</v>
          </cell>
        </row>
        <row r="279">
          <cell r="B279" t="str">
            <v>10A-5595</v>
          </cell>
          <cell r="E279" t="str">
            <v>富士スバル大泉店　省エネルギー改修工事</v>
          </cell>
          <cell r="F279" t="str">
            <v>富士オート株式会社    斎藤　煕</v>
          </cell>
          <cell r="G279" t="str">
            <v>富士オート株式会社</v>
          </cell>
          <cell r="I279" t="str">
            <v>斎藤　煕</v>
          </cell>
          <cell r="J279" t="str">
            <v>株式会社ヤマト</v>
          </cell>
          <cell r="K279" t="str">
            <v>設計部</v>
          </cell>
          <cell r="L279" t="str">
            <v>主事補</v>
          </cell>
          <cell r="M279" t="str">
            <v>山上智彦</v>
          </cell>
          <cell r="N279" t="str">
            <v>371-0844</v>
          </cell>
          <cell r="O279" t="str">
            <v>群馬県前橋市古市町118</v>
          </cell>
          <cell r="P279" t="str">
            <v>Yamagami_Tomohiko@yamato-se.co.jp</v>
          </cell>
          <cell r="Q279" t="str">
            <v>027-290-1841</v>
          </cell>
          <cell r="R279" t="str">
            <v>027-290-1890</v>
          </cell>
          <cell r="S279">
            <v>6078</v>
          </cell>
          <cell r="T279">
            <v>7280</v>
          </cell>
          <cell r="U279">
            <v>3642</v>
          </cell>
          <cell r="V279">
            <v>9720</v>
          </cell>
          <cell r="W279">
            <v>7280</v>
          </cell>
          <cell r="X279">
            <v>17000</v>
          </cell>
          <cell r="Y279">
            <v>3240</v>
          </cell>
          <cell r="Z279">
            <v>2426</v>
          </cell>
          <cell r="AA279">
            <v>5666</v>
          </cell>
          <cell r="AB279">
            <v>0</v>
          </cell>
          <cell r="AC279">
            <v>5666</v>
          </cell>
          <cell r="AD279">
            <v>5666</v>
          </cell>
          <cell r="AE279" t="str">
            <v>23.2</v>
          </cell>
          <cell r="AF279" t="str">
            <v>23.9</v>
          </cell>
          <cell r="AG279" t="str">
            <v>○</v>
          </cell>
        </row>
        <row r="280">
          <cell r="B280" t="str">
            <v>10A-5596</v>
          </cell>
          <cell r="E280" t="str">
            <v>はとバス本社事務所（本館）省エネ改修事業</v>
          </cell>
          <cell r="F280" t="str">
            <v>株式会社はとバス  代表取締役社長  松尾　均</v>
          </cell>
          <cell r="G280" t="str">
            <v>株式会社はとバス</v>
          </cell>
          <cell r="H280" t="str">
            <v>代表取締役社長</v>
          </cell>
          <cell r="I280" t="str">
            <v>松尾　均</v>
          </cell>
          <cell r="J280" t="str">
            <v>東京ガス株式会社</v>
          </cell>
          <cell r="K280" t="str">
            <v>中央都市エネルギー部</v>
          </cell>
          <cell r="L280" t="str">
            <v>係長</v>
          </cell>
          <cell r="M280" t="str">
            <v>岡本　知樹</v>
          </cell>
          <cell r="N280" t="str">
            <v>160-0023</v>
          </cell>
          <cell r="O280" t="str">
            <v>東京都新宿区西新宿3-7-30　山之内ビル10F</v>
          </cell>
          <cell r="P280" t="str">
            <v>okamot@tokyo-gas.co.jp</v>
          </cell>
          <cell r="Q280" t="str">
            <v>03-5381-6191</v>
          </cell>
          <cell r="R280" t="str">
            <v>03-5381-6165</v>
          </cell>
          <cell r="S280">
            <v>433</v>
          </cell>
          <cell r="T280">
            <v>14360</v>
          </cell>
          <cell r="U280">
            <v>15734</v>
          </cell>
          <cell r="V280">
            <v>16167</v>
          </cell>
          <cell r="W280">
            <v>14360</v>
          </cell>
          <cell r="X280">
            <v>30527</v>
          </cell>
          <cell r="Y280">
            <v>5389</v>
          </cell>
          <cell r="Z280">
            <v>4786</v>
          </cell>
          <cell r="AA280">
            <v>10175</v>
          </cell>
          <cell r="AB280">
            <v>0</v>
          </cell>
          <cell r="AC280">
            <v>10175</v>
          </cell>
          <cell r="AD280">
            <v>10175</v>
          </cell>
          <cell r="AE280" t="str">
            <v>23.3</v>
          </cell>
          <cell r="AF280" t="str">
            <v>23.6</v>
          </cell>
          <cell r="AG280" t="str">
            <v>○</v>
          </cell>
        </row>
        <row r="281">
          <cell r="B281" t="str">
            <v>10A-5597</v>
          </cell>
          <cell r="E281" t="str">
            <v>株式会社ヤマグチ（サンホテル）省エネ改修事業</v>
          </cell>
          <cell r="F281" t="str">
            <v>株式会社ヤマグチ    山口　利幸</v>
          </cell>
          <cell r="G281" t="str">
            <v>株式会社ヤマグチ</v>
          </cell>
          <cell r="I281" t="str">
            <v>山口　利幸</v>
          </cell>
          <cell r="J281" t="str">
            <v>関西電力株式会社</v>
          </cell>
          <cell r="K281" t="str">
            <v>和歌山営業所　エネルギー営業</v>
          </cell>
          <cell r="L281" t="str">
            <v>係長</v>
          </cell>
          <cell r="M281" t="str">
            <v>石井　啓介</v>
          </cell>
          <cell r="N281" t="str">
            <v>640-8145</v>
          </cell>
          <cell r="O281" t="str">
            <v>和歌山県和歌山市岡山丁４０番地</v>
          </cell>
          <cell r="P281" t="str">
            <v>ishii.keisuke@a3.kepco.co.jp</v>
          </cell>
          <cell r="Q281" t="str">
            <v>073-463-0645</v>
          </cell>
          <cell r="R281" t="str">
            <v>073-463-0672</v>
          </cell>
          <cell r="S281">
            <v>735</v>
          </cell>
          <cell r="T281">
            <v>8295</v>
          </cell>
          <cell r="U281">
            <v>7605</v>
          </cell>
          <cell r="V281">
            <v>8340</v>
          </cell>
          <cell r="W281">
            <v>8295</v>
          </cell>
          <cell r="X281">
            <v>16635</v>
          </cell>
          <cell r="Y281">
            <v>2780</v>
          </cell>
          <cell r="Z281">
            <v>2765</v>
          </cell>
          <cell r="AA281">
            <v>5545</v>
          </cell>
          <cell r="AB281">
            <v>0</v>
          </cell>
          <cell r="AC281">
            <v>5545</v>
          </cell>
          <cell r="AD281">
            <v>5545</v>
          </cell>
          <cell r="AE281" t="str">
            <v>23.3</v>
          </cell>
          <cell r="AF281" t="str">
            <v>23.5</v>
          </cell>
          <cell r="AG281" t="str">
            <v>○</v>
          </cell>
          <cell r="AH281" t="str">
            <v>フィルム金額確認→1/2でした</v>
          </cell>
        </row>
        <row r="282">
          <cell r="B282" t="str">
            <v>10A-5599</v>
          </cell>
          <cell r="C282">
            <v>1</v>
          </cell>
          <cell r="E282" t="str">
            <v>朝日生命王子ビル省エネ改修事業</v>
          </cell>
          <cell r="F282" t="str">
            <v>朝日生命保険相互会社  代表取締役  佐藤　美樹</v>
          </cell>
          <cell r="G282" t="str">
            <v>朝日生命保険相互会社</v>
          </cell>
          <cell r="H282" t="str">
            <v>代表取締役</v>
          </cell>
          <cell r="I282" t="str">
            <v>佐藤　美樹</v>
          </cell>
          <cell r="J282" t="str">
            <v>東テク株式会社</v>
          </cell>
          <cell r="K282" t="str">
            <v>空調統括部技術グループ</v>
          </cell>
          <cell r="L282" t="str">
            <v>次長</v>
          </cell>
          <cell r="M282" t="str">
            <v>宍倉 克彦</v>
          </cell>
          <cell r="N282" t="str">
            <v>103-0023</v>
          </cell>
          <cell r="O282" t="str">
            <v>東京都中央区日本橋本町4-8-14</v>
          </cell>
          <cell r="P282" t="str">
            <v>shishikura-k@totech.co.jp</v>
          </cell>
          <cell r="Q282" t="str">
            <v>03-3242-3223</v>
          </cell>
          <cell r="R282" t="str">
            <v>03-5255-5051</v>
          </cell>
          <cell r="S282">
            <v>2942</v>
          </cell>
          <cell r="T282">
            <v>24172</v>
          </cell>
          <cell r="U282">
            <v>30186</v>
          </cell>
          <cell r="V282">
            <v>33128</v>
          </cell>
          <cell r="W282">
            <v>24172</v>
          </cell>
          <cell r="X282">
            <v>57300</v>
          </cell>
          <cell r="Y282">
            <v>11042</v>
          </cell>
          <cell r="Z282">
            <v>8057</v>
          </cell>
          <cell r="AA282">
            <v>19099</v>
          </cell>
          <cell r="AB282">
            <v>0</v>
          </cell>
          <cell r="AC282">
            <v>19099</v>
          </cell>
          <cell r="AD282">
            <v>19100</v>
          </cell>
          <cell r="AE282" t="str">
            <v>23.3</v>
          </cell>
          <cell r="AF282" t="str">
            <v>23.6</v>
          </cell>
          <cell r="AG282" t="str">
            <v>○</v>
          </cell>
          <cell r="AH282" t="str">
            <v>切り捨て処理、減額</v>
          </cell>
        </row>
        <row r="283">
          <cell r="B283" t="str">
            <v>10A-5602</v>
          </cell>
          <cell r="E283" t="str">
            <v>能登旅館省エネ改修事業</v>
          </cell>
          <cell r="F283" t="str">
            <v>有限会社能登　能登旅館    田原　仁</v>
          </cell>
          <cell r="G283" t="str">
            <v>有限会社能登　能登旅館</v>
          </cell>
          <cell r="I283" t="str">
            <v>田原　仁</v>
          </cell>
          <cell r="J283" t="str">
            <v>(有)市来空調</v>
          </cell>
          <cell r="L283" t="str">
            <v>代表取締役</v>
          </cell>
          <cell r="M283" t="str">
            <v>市来俊彦</v>
          </cell>
          <cell r="N283" t="str">
            <v>252-0314</v>
          </cell>
          <cell r="O283" t="str">
            <v>神奈川県相模原市南区南台２－９－６</v>
          </cell>
          <cell r="P283" t="str">
            <v>ichikikutyo@jcom.home.ne.jp</v>
          </cell>
          <cell r="Q283" t="str">
            <v>042-712-7151</v>
          </cell>
          <cell r="R283" t="str">
            <v>042-712-7152</v>
          </cell>
          <cell r="S283">
            <v>1625</v>
          </cell>
          <cell r="T283">
            <v>6995</v>
          </cell>
          <cell r="U283">
            <v>6405</v>
          </cell>
          <cell r="V283">
            <v>8030</v>
          </cell>
          <cell r="W283">
            <v>6995</v>
          </cell>
          <cell r="X283">
            <v>15025</v>
          </cell>
          <cell r="Y283">
            <v>2676</v>
          </cell>
          <cell r="Z283">
            <v>2331</v>
          </cell>
          <cell r="AA283">
            <v>5007</v>
          </cell>
          <cell r="AB283">
            <v>100</v>
          </cell>
          <cell r="AC283">
            <v>5107</v>
          </cell>
          <cell r="AD283">
            <v>5075</v>
          </cell>
          <cell r="AE283" t="str">
            <v>23.3</v>
          </cell>
          <cell r="AF283" t="str">
            <v>24.2</v>
          </cell>
          <cell r="AG283" t="str">
            <v>◎</v>
          </cell>
          <cell r="AH283" t="str">
            <v>様式４－１から４－２への転記ミス修正、増額</v>
          </cell>
        </row>
        <row r="284">
          <cell r="B284" t="str">
            <v>10A-5603</v>
          </cell>
          <cell r="E284" t="str">
            <v>特別養護老人ホーム誠光園　空調設備他・躯体改修工事</v>
          </cell>
          <cell r="F284" t="str">
            <v>社会福祉法人誠光会  理事長  長谷川　稔</v>
          </cell>
          <cell r="G284" t="str">
            <v>社会福祉法人誠光会</v>
          </cell>
          <cell r="H284" t="str">
            <v>理事長</v>
          </cell>
          <cell r="I284" t="str">
            <v>長谷川　稔</v>
          </cell>
          <cell r="J284" t="str">
            <v>三菱電機ビルテクノサービス株式会社</v>
          </cell>
          <cell r="K284" t="str">
            <v>九州支社　ビル設備部　冷熱営業技術課</v>
          </cell>
          <cell r="L284" t="str">
            <v>主事</v>
          </cell>
          <cell r="M284" t="str">
            <v>日永田　洋史</v>
          </cell>
          <cell r="N284" t="str">
            <v>812-0042</v>
          </cell>
          <cell r="O284" t="str">
            <v>福岡県福岡市博多区豊１－９－７１</v>
          </cell>
          <cell r="P284" t="str">
            <v>hieda.hirofumi@meltec.co.jp</v>
          </cell>
          <cell r="Q284" t="str">
            <v>092-474-8224</v>
          </cell>
          <cell r="R284" t="str">
            <v>092-474-8298</v>
          </cell>
          <cell r="S284">
            <v>1920</v>
          </cell>
          <cell r="T284">
            <v>27525</v>
          </cell>
          <cell r="U284">
            <v>7635</v>
          </cell>
          <cell r="V284">
            <v>9555</v>
          </cell>
          <cell r="W284">
            <v>27525</v>
          </cell>
          <cell r="X284">
            <v>37080</v>
          </cell>
          <cell r="Y284">
            <v>3185</v>
          </cell>
          <cell r="Z284">
            <v>9175</v>
          </cell>
          <cell r="AA284">
            <v>12360</v>
          </cell>
          <cell r="AB284">
            <v>0</v>
          </cell>
          <cell r="AC284">
            <v>12360</v>
          </cell>
          <cell r="AD284">
            <v>12360</v>
          </cell>
          <cell r="AE284" t="str">
            <v>23.3</v>
          </cell>
          <cell r="AF284" t="str">
            <v>23.6</v>
          </cell>
          <cell r="AG284" t="str">
            <v>◎</v>
          </cell>
        </row>
        <row r="285">
          <cell r="B285" t="str">
            <v>10A-5606</v>
          </cell>
          <cell r="E285" t="str">
            <v>株式会社HSC足利自動車学校　省エネ改修事業</v>
          </cell>
          <cell r="F285" t="str">
            <v>株式会社HSC    早川　幹夫</v>
          </cell>
          <cell r="G285" t="str">
            <v>株式会社HSC</v>
          </cell>
          <cell r="I285" t="str">
            <v>早川　幹夫</v>
          </cell>
          <cell r="J285" t="str">
            <v>日本テクノ株式会社</v>
          </cell>
          <cell r="K285" t="str">
            <v>SG事業部</v>
          </cell>
          <cell r="L285" t="str">
            <v>課長</v>
          </cell>
          <cell r="M285" t="str">
            <v>柳沼貞利</v>
          </cell>
          <cell r="N285" t="str">
            <v>163-0650</v>
          </cell>
          <cell r="O285" t="str">
            <v>東京都新宿区西新宿１－２５－１</v>
          </cell>
          <cell r="P285" t="str">
            <v>yaginuma_sadatoshi@n-techno.co.jp</v>
          </cell>
          <cell r="Q285" t="str">
            <v>03-5909-5259</v>
          </cell>
          <cell r="R285" t="str">
            <v>03-5909-5379</v>
          </cell>
          <cell r="S285">
            <v>82384</v>
          </cell>
          <cell r="T285">
            <v>20335</v>
          </cell>
          <cell r="U285">
            <v>9944</v>
          </cell>
          <cell r="V285">
            <v>92328</v>
          </cell>
          <cell r="W285">
            <v>20335</v>
          </cell>
          <cell r="X285">
            <v>112663</v>
          </cell>
          <cell r="Y285">
            <v>30776</v>
          </cell>
          <cell r="Z285">
            <v>6778</v>
          </cell>
          <cell r="AA285">
            <v>37554</v>
          </cell>
          <cell r="AB285">
            <v>0</v>
          </cell>
          <cell r="AC285">
            <v>37554</v>
          </cell>
          <cell r="AD285">
            <v>37554</v>
          </cell>
          <cell r="AE285" t="str">
            <v>23.2</v>
          </cell>
          <cell r="AF285" t="str">
            <v>23.7</v>
          </cell>
          <cell r="AG285" t="str">
            <v>○</v>
          </cell>
          <cell r="AH285" t="str">
            <v>屋根・外壁は仮の値</v>
          </cell>
        </row>
        <row r="286">
          <cell r="B286" t="str">
            <v>10A-5607</v>
          </cell>
          <cell r="E286" t="str">
            <v>信州松代ロイヤルホテル空調熱源高効率化と断熱フィルムによる省エネ改修工事</v>
          </cell>
          <cell r="F286" t="str">
            <v>大和リゾート株式会社    串田　誠治</v>
          </cell>
          <cell r="G286" t="str">
            <v>大和リゾート株式会社</v>
          </cell>
          <cell r="I286" t="str">
            <v>串田　誠治</v>
          </cell>
          <cell r="J286" t="str">
            <v>大和エネルギー株式会社</v>
          </cell>
          <cell r="K286" t="str">
            <v>大阪本店　技術部　技術課</v>
          </cell>
          <cell r="M286" t="str">
            <v>橋本　孝介</v>
          </cell>
          <cell r="N286" t="str">
            <v>530-8241</v>
          </cell>
          <cell r="O286" t="str">
            <v>大阪府大阪市北区梅田３丁目３番５号</v>
          </cell>
          <cell r="P286" t="str">
            <v>kou-hashimoto@ms.dgn.ne.jp</v>
          </cell>
          <cell r="Q286" t="str">
            <v>06-6342-1765</v>
          </cell>
          <cell r="R286" t="str">
            <v>06-6342-1766</v>
          </cell>
          <cell r="S286">
            <v>10500</v>
          </cell>
          <cell r="T286">
            <v>33000</v>
          </cell>
          <cell r="U286">
            <v>44100</v>
          </cell>
          <cell r="V286">
            <v>54600</v>
          </cell>
          <cell r="W286">
            <v>33000</v>
          </cell>
          <cell r="X286">
            <v>87600</v>
          </cell>
          <cell r="Y286">
            <v>18200</v>
          </cell>
          <cell r="Z286">
            <v>11000</v>
          </cell>
          <cell r="AA286">
            <v>29200</v>
          </cell>
          <cell r="AB286">
            <v>642</v>
          </cell>
          <cell r="AC286">
            <v>29842</v>
          </cell>
          <cell r="AD286">
            <v>29842</v>
          </cell>
          <cell r="AE286" t="str">
            <v>23.3</v>
          </cell>
          <cell r="AF286" t="str">
            <v>23.10</v>
          </cell>
          <cell r="AG286" t="str">
            <v>○</v>
          </cell>
        </row>
        <row r="287">
          <cell r="B287" t="str">
            <v>10A-5608</v>
          </cell>
          <cell r="E287" t="str">
            <v>串本ロイヤルホテル空調熱源高効率化と断熱フィルムによる省エネ改修事業</v>
          </cell>
          <cell r="F287" t="str">
            <v>大和リゾート株式会社    串田　誠治</v>
          </cell>
          <cell r="G287" t="str">
            <v>大和リゾート株式会社</v>
          </cell>
          <cell r="I287" t="str">
            <v>串田　誠治</v>
          </cell>
          <cell r="J287" t="str">
            <v>大和エネルギー株式会社</v>
          </cell>
          <cell r="K287" t="str">
            <v>大阪本店技術部技術課</v>
          </cell>
          <cell r="M287" t="str">
            <v>橋本　孝介</v>
          </cell>
          <cell r="N287" t="str">
            <v>530-8241</v>
          </cell>
          <cell r="O287" t="str">
            <v>大阪府大阪市北区梅田３丁目３番５号</v>
          </cell>
          <cell r="P287" t="str">
            <v>kou-hashimoto@ms.dgn.ne.jp</v>
          </cell>
          <cell r="Q287" t="str">
            <v>06-6342-1765</v>
          </cell>
          <cell r="R287" t="str">
            <v>06-6342-1766</v>
          </cell>
          <cell r="S287">
            <v>10500</v>
          </cell>
          <cell r="T287">
            <v>27000</v>
          </cell>
          <cell r="U287">
            <v>48000</v>
          </cell>
          <cell r="V287">
            <v>58500</v>
          </cell>
          <cell r="W287">
            <v>27000</v>
          </cell>
          <cell r="X287">
            <v>85500</v>
          </cell>
          <cell r="Y287">
            <v>19500</v>
          </cell>
          <cell r="Z287">
            <v>9000</v>
          </cell>
          <cell r="AA287">
            <v>28500</v>
          </cell>
          <cell r="AB287">
            <v>627</v>
          </cell>
          <cell r="AC287">
            <v>29127</v>
          </cell>
          <cell r="AD287">
            <v>29127</v>
          </cell>
          <cell r="AE287" t="str">
            <v>23.3</v>
          </cell>
          <cell r="AF287" t="str">
            <v>23.10</v>
          </cell>
          <cell r="AG287" t="str">
            <v>○</v>
          </cell>
        </row>
        <row r="288">
          <cell r="B288" t="str">
            <v>10A-5613</v>
          </cell>
          <cell r="E288" t="str">
            <v>緑協和病院本館省エネ改修事業</v>
          </cell>
          <cell r="F288" t="str">
            <v>緑協和病院  院長  成川　有一</v>
          </cell>
          <cell r="G288" t="str">
            <v>緑協和病院</v>
          </cell>
          <cell r="H288" t="str">
            <v>院長</v>
          </cell>
          <cell r="I288" t="str">
            <v>成川　有一</v>
          </cell>
          <cell r="J288" t="str">
            <v>ダイキンファシリティーズ株式会社</v>
          </cell>
          <cell r="K288" t="str">
            <v>アプライドソリューション営業部</v>
          </cell>
          <cell r="L288" t="str">
            <v>直販担当課長</v>
          </cell>
          <cell r="M288" t="str">
            <v>長野　茂人</v>
          </cell>
          <cell r="N288" t="str">
            <v>108-0075</v>
          </cell>
          <cell r="O288" t="str">
            <v>東京都港区港南２－１８－１　ＪＲ品川イーストビル　ダイキン工業㈱ＡＰＳ事業本部内</v>
          </cell>
          <cell r="P288" t="str">
            <v>shigeto.nagano@daikin.co.jp</v>
          </cell>
          <cell r="Q288" t="str">
            <v>03-6716-0355</v>
          </cell>
          <cell r="R288" t="str">
            <v>03-6716-0221</v>
          </cell>
          <cell r="S288">
            <v>12500</v>
          </cell>
          <cell r="T288">
            <v>31026</v>
          </cell>
          <cell r="U288">
            <v>31474</v>
          </cell>
          <cell r="V288">
            <v>43974</v>
          </cell>
          <cell r="W288">
            <v>31026</v>
          </cell>
          <cell r="X288">
            <v>75000</v>
          </cell>
          <cell r="Y288">
            <v>14658</v>
          </cell>
          <cell r="Z288">
            <v>10342</v>
          </cell>
          <cell r="AA288">
            <v>25000</v>
          </cell>
          <cell r="AB288">
            <v>550</v>
          </cell>
          <cell r="AC288">
            <v>25550</v>
          </cell>
          <cell r="AD288">
            <v>25550</v>
          </cell>
          <cell r="AE288" t="str">
            <v>23.2</v>
          </cell>
          <cell r="AF288" t="str">
            <v>23.3</v>
          </cell>
          <cell r="AG288" t="str">
            <v>○</v>
          </cell>
        </row>
        <row r="289">
          <cell r="B289" t="str">
            <v>10A-5614</v>
          </cell>
          <cell r="E289" t="str">
            <v>白川ビル　省エネ事業</v>
          </cell>
          <cell r="F289" t="str">
            <v>株式会社しらかわ    白川　明子</v>
          </cell>
          <cell r="G289" t="str">
            <v>株式会社しらかわ</v>
          </cell>
          <cell r="I289" t="str">
            <v>白川　明子</v>
          </cell>
          <cell r="J289" t="str">
            <v>ダイキンエアテクノ㈱</v>
          </cell>
          <cell r="K289" t="str">
            <v>営業</v>
          </cell>
          <cell r="M289" t="str">
            <v>藤岡　寛</v>
          </cell>
          <cell r="N289" t="str">
            <v>761-8071</v>
          </cell>
          <cell r="O289" t="str">
            <v>香川県高松市伏石町2141-2</v>
          </cell>
          <cell r="P289" t="str">
            <v>hiroshi1.fujioka@grp.daikin.co.jp</v>
          </cell>
          <cell r="Q289" t="str">
            <v>087-868-7350</v>
          </cell>
          <cell r="R289" t="str">
            <v>087-868-7067</v>
          </cell>
          <cell r="S289">
            <v>1135</v>
          </cell>
          <cell r="T289">
            <v>7659</v>
          </cell>
          <cell r="U289">
            <v>2181</v>
          </cell>
          <cell r="V289">
            <v>3316</v>
          </cell>
          <cell r="W289">
            <v>7659</v>
          </cell>
          <cell r="X289">
            <v>10975</v>
          </cell>
          <cell r="Y289">
            <v>1105</v>
          </cell>
          <cell r="Z289">
            <v>2553</v>
          </cell>
          <cell r="AA289">
            <v>3658</v>
          </cell>
          <cell r="AB289">
            <v>80</v>
          </cell>
          <cell r="AC289">
            <v>3738</v>
          </cell>
          <cell r="AD289">
            <v>3738</v>
          </cell>
          <cell r="AE289" t="str">
            <v>23.3</v>
          </cell>
          <cell r="AF289" t="str">
            <v>23.6</v>
          </cell>
          <cell r="AG289" t="str">
            <v>○</v>
          </cell>
        </row>
        <row r="290">
          <cell r="B290" t="str">
            <v>10A-5615</v>
          </cell>
          <cell r="E290" t="str">
            <v>きやま鹿毛病院改修工事</v>
          </cell>
          <cell r="F290" t="str">
            <v>医療法人　清明会  （理事長）  鹿毛　明義</v>
          </cell>
          <cell r="G290" t="str">
            <v>医療法人　清明会</v>
          </cell>
          <cell r="H290" t="str">
            <v>（理事長）</v>
          </cell>
          <cell r="I290" t="str">
            <v>鹿毛　明義</v>
          </cell>
          <cell r="J290" t="str">
            <v>（株）竹中工務店九州支店</v>
          </cell>
          <cell r="K290" t="str">
            <v>設計部設備グループ</v>
          </cell>
          <cell r="L290" t="str">
            <v>課長代理</v>
          </cell>
          <cell r="M290" t="str">
            <v>福原　均</v>
          </cell>
          <cell r="N290" t="str">
            <v>810-001</v>
          </cell>
          <cell r="O290" t="str">
            <v>福岡県福岡市中央区天神4丁目2-20</v>
          </cell>
          <cell r="P290" t="str">
            <v>fukuhara.hitoshi@takenaka.co.jp</v>
          </cell>
          <cell r="Q290" t="str">
            <v>092-733-0319</v>
          </cell>
          <cell r="R290" t="str">
            <v>092-781-5276</v>
          </cell>
          <cell r="S290">
            <v>2130</v>
          </cell>
          <cell r="T290">
            <v>59313</v>
          </cell>
          <cell r="U290">
            <v>47372</v>
          </cell>
          <cell r="V290">
            <v>49502</v>
          </cell>
          <cell r="W290">
            <v>59313</v>
          </cell>
          <cell r="X290">
            <v>108815</v>
          </cell>
          <cell r="Y290">
            <v>16500</v>
          </cell>
          <cell r="Z290">
            <v>19771</v>
          </cell>
          <cell r="AA290">
            <v>36271</v>
          </cell>
          <cell r="AB290">
            <v>729</v>
          </cell>
          <cell r="AC290">
            <v>37000</v>
          </cell>
          <cell r="AD290">
            <v>37000</v>
          </cell>
          <cell r="AE290" t="str">
            <v>23.2</v>
          </cell>
          <cell r="AF290" t="str">
            <v>23.6</v>
          </cell>
          <cell r="AG290" t="str">
            <v>○</v>
          </cell>
        </row>
        <row r="291">
          <cell r="B291" t="str">
            <v>10A-5619</v>
          </cell>
          <cell r="E291" t="str">
            <v>ベイシア神栖店　省エネルギー改修工事</v>
          </cell>
          <cell r="F291" t="str">
            <v>株式会社ベイシア  代表取締役社長  高山　正雄</v>
          </cell>
          <cell r="G291" t="str">
            <v>株式会社ベイシア</v>
          </cell>
          <cell r="H291" t="str">
            <v>代表取締役社長</v>
          </cell>
          <cell r="I291" t="str">
            <v>高山　正雄</v>
          </cell>
          <cell r="J291" t="str">
            <v>株式会社ヤマト</v>
          </cell>
          <cell r="K291" t="str">
            <v>企画推進部</v>
          </cell>
          <cell r="L291" t="str">
            <v>部長代理</v>
          </cell>
          <cell r="M291" t="str">
            <v>鳥居　博恭</v>
          </cell>
          <cell r="N291" t="str">
            <v>371-0844</v>
          </cell>
          <cell r="O291" t="str">
            <v>群馬県前橋市古市町118番地</v>
          </cell>
          <cell r="P291" t="str">
            <v>Torii_Hiroyasu@yamato-se.co.jp</v>
          </cell>
          <cell r="Q291" t="str">
            <v>027-290-1850</v>
          </cell>
          <cell r="R291" t="str">
            <v>027-290-1829</v>
          </cell>
          <cell r="S291">
            <v>6900</v>
          </cell>
          <cell r="T291">
            <v>23950</v>
          </cell>
          <cell r="U291">
            <v>44550</v>
          </cell>
          <cell r="V291">
            <v>51450</v>
          </cell>
          <cell r="W291">
            <v>23950</v>
          </cell>
          <cell r="X291">
            <v>75400</v>
          </cell>
          <cell r="Y291">
            <v>17150</v>
          </cell>
          <cell r="Z291">
            <v>7983</v>
          </cell>
          <cell r="AA291">
            <v>25133</v>
          </cell>
          <cell r="AB291">
            <v>0</v>
          </cell>
          <cell r="AC291">
            <v>25133</v>
          </cell>
          <cell r="AD291">
            <v>25133</v>
          </cell>
          <cell r="AE291" t="str">
            <v>23.2</v>
          </cell>
          <cell r="AF291" t="str">
            <v>23.12</v>
          </cell>
          <cell r="AG291" t="str">
            <v>○</v>
          </cell>
        </row>
        <row r="292">
          <cell r="B292" t="str">
            <v>10A-5621</v>
          </cell>
          <cell r="C292">
            <v>1</v>
          </cell>
          <cell r="E292" t="str">
            <v>グリーンビル省エネ改修事業</v>
          </cell>
          <cell r="F292" t="str">
            <v>株式会社スズキケンショウ    鈴木　満</v>
          </cell>
          <cell r="G292" t="str">
            <v>株式会社スズキケンショウ</v>
          </cell>
          <cell r="I292" t="str">
            <v>鈴木　満</v>
          </cell>
          <cell r="J292" t="str">
            <v>株式会社スズキケンショウ</v>
          </cell>
          <cell r="K292" t="str">
            <v>総務部</v>
          </cell>
          <cell r="L292" t="str">
            <v>課長</v>
          </cell>
          <cell r="M292" t="str">
            <v>鶴山　幸司</v>
          </cell>
          <cell r="N292" t="str">
            <v>920-0902</v>
          </cell>
          <cell r="O292" t="str">
            <v>石川県金沢市尾張町２－９－２３</v>
          </cell>
          <cell r="P292" t="str">
            <v>suzuken@vega.ocn.ne.jp</v>
          </cell>
          <cell r="Q292" t="str">
            <v>076-234-0568</v>
          </cell>
          <cell r="R292" t="str">
            <v>076-234-0598</v>
          </cell>
          <cell r="S292">
            <v>4905</v>
          </cell>
          <cell r="T292">
            <v>10545</v>
          </cell>
          <cell r="U292">
            <v>3908</v>
          </cell>
          <cell r="V292">
            <v>8813</v>
          </cell>
          <cell r="W292">
            <v>10545</v>
          </cell>
          <cell r="X292">
            <v>19358</v>
          </cell>
          <cell r="Y292">
            <v>2937</v>
          </cell>
          <cell r="Z292">
            <v>3515</v>
          </cell>
          <cell r="AA292">
            <v>6452</v>
          </cell>
          <cell r="AB292">
            <v>141</v>
          </cell>
          <cell r="AC292">
            <v>6593</v>
          </cell>
          <cell r="AD292">
            <v>6593</v>
          </cell>
          <cell r="AE292" t="str">
            <v>23.3</v>
          </cell>
          <cell r="AF292" t="str">
            <v>23.7</v>
          </cell>
          <cell r="AG292" t="str">
            <v>◎</v>
          </cell>
          <cell r="AH292" t="str">
            <v>金沢工大・永野教授/技術検証
部分改修ではない</v>
          </cell>
        </row>
        <row r="293">
          <cell r="B293" t="str">
            <v>10A-5622</v>
          </cell>
          <cell r="E293" t="str">
            <v>NAC事務所省エネ改修事業工事</v>
          </cell>
          <cell r="F293" t="str">
            <v xml:space="preserve">名定　俊幸    </v>
          </cell>
          <cell r="G293" t="str">
            <v>名定　俊幸</v>
          </cell>
          <cell r="J293" t="str">
            <v>株式会社エヌ・エー・シィー</v>
          </cell>
          <cell r="K293" t="str">
            <v>工事部</v>
          </cell>
          <cell r="L293" t="str">
            <v>主任</v>
          </cell>
          <cell r="M293" t="str">
            <v>名定　宏祐</v>
          </cell>
          <cell r="N293" t="str">
            <v>670-0086</v>
          </cell>
          <cell r="O293" t="str">
            <v>兵庫県姫路市田寺4-13-18</v>
          </cell>
          <cell r="P293" t="str">
            <v>kousuke1201ekusuok@yahoo.co.jp</v>
          </cell>
          <cell r="Q293" t="str">
            <v>079-297-8784</v>
          </cell>
          <cell r="R293" t="str">
            <v>079-297-8079</v>
          </cell>
          <cell r="S293">
            <v>2156</v>
          </cell>
          <cell r="T293">
            <v>1135</v>
          </cell>
          <cell r="U293">
            <v>3640</v>
          </cell>
          <cell r="V293">
            <v>5796</v>
          </cell>
          <cell r="W293">
            <v>1135</v>
          </cell>
          <cell r="X293">
            <v>6931</v>
          </cell>
          <cell r="Y293">
            <v>1932</v>
          </cell>
          <cell r="Z293">
            <v>378</v>
          </cell>
          <cell r="AA293">
            <v>2310</v>
          </cell>
          <cell r="AB293">
            <v>20</v>
          </cell>
          <cell r="AC293">
            <v>2330</v>
          </cell>
          <cell r="AD293">
            <v>2330</v>
          </cell>
          <cell r="AE293" t="str">
            <v>23.2</v>
          </cell>
          <cell r="AF293" t="str">
            <v>23.8</v>
          </cell>
          <cell r="AG293" t="str">
            <v>○</v>
          </cell>
        </row>
        <row r="294">
          <cell r="B294" t="str">
            <v>10A-5624</v>
          </cell>
          <cell r="C294">
            <v>6</v>
          </cell>
          <cell r="E294" t="str">
            <v>大和エンジ二ヤリング本社ビル省エネ改修事業</v>
          </cell>
          <cell r="F294" t="str">
            <v>株式会社大和エンジ二ヤリング    石川　元造</v>
          </cell>
          <cell r="G294" t="str">
            <v>株式会社大和エンジ二ヤリング</v>
          </cell>
          <cell r="I294" t="str">
            <v>石川　元造</v>
          </cell>
          <cell r="J294" t="str">
            <v>中国システック㈱</v>
          </cell>
          <cell r="K294" t="str">
            <v>環境ソリューション部</v>
          </cell>
          <cell r="M294" t="str">
            <v>滝本　博昭</v>
          </cell>
          <cell r="N294" t="str">
            <v>732-0826</v>
          </cell>
          <cell r="O294" t="str">
            <v>広島県広島市南区松川町3-26</v>
          </cell>
          <cell r="P294" t="str">
            <v>hiroaki.takimoto@c-systech.co.jp</v>
          </cell>
          <cell r="Q294" t="str">
            <v>082-261-4363</v>
          </cell>
          <cell r="R294" t="str">
            <v>082-261-6283</v>
          </cell>
          <cell r="S294">
            <v>1390</v>
          </cell>
          <cell r="T294">
            <v>5000</v>
          </cell>
          <cell r="U294">
            <v>1400</v>
          </cell>
          <cell r="V294">
            <v>2790</v>
          </cell>
          <cell r="W294">
            <v>5000</v>
          </cell>
          <cell r="X294">
            <v>7790</v>
          </cell>
          <cell r="Y294">
            <v>930</v>
          </cell>
          <cell r="Z294">
            <v>1666</v>
          </cell>
          <cell r="AA294">
            <v>2596</v>
          </cell>
          <cell r="AB294">
            <v>0</v>
          </cell>
          <cell r="AC294">
            <v>2596</v>
          </cell>
          <cell r="AD294">
            <v>2596</v>
          </cell>
          <cell r="AE294" t="str">
            <v>23.3</v>
          </cell>
          <cell r="AF294" t="str">
            <v>23.6</v>
          </cell>
          <cell r="AG294" t="str">
            <v>○</v>
          </cell>
          <cell r="AH294" t="str">
            <v>天井裏と壁は仮の値（ピロティ）</v>
          </cell>
        </row>
        <row r="295">
          <cell r="B295" t="str">
            <v>10A-5625</v>
          </cell>
          <cell r="E295" t="str">
            <v>老人保健施設　サンライズ屋島　省エネ改修事業</v>
          </cell>
          <cell r="F295" t="str">
            <v>社会福祉法人　ルボア    樫村　徹</v>
          </cell>
          <cell r="G295" t="str">
            <v>社会福祉法人　ルボア</v>
          </cell>
          <cell r="I295" t="str">
            <v>樫村　徹</v>
          </cell>
          <cell r="J295" t="str">
            <v>ダイキンエアテクノ㈱</v>
          </cell>
          <cell r="K295" t="str">
            <v>営業</v>
          </cell>
          <cell r="M295" t="str">
            <v>藤岡　寛</v>
          </cell>
          <cell r="N295" t="str">
            <v>761-8071</v>
          </cell>
          <cell r="O295" t="str">
            <v>香川県高松市伏石町2141-2</v>
          </cell>
          <cell r="P295" t="str">
            <v>hiroshi1.fujioka@grp.daikin.co.jp</v>
          </cell>
          <cell r="Q295" t="str">
            <v>087-868-7350</v>
          </cell>
          <cell r="R295" t="str">
            <v>087-868-7067</v>
          </cell>
          <cell r="S295">
            <v>11600</v>
          </cell>
          <cell r="T295">
            <v>29730</v>
          </cell>
          <cell r="U295">
            <v>9670</v>
          </cell>
          <cell r="V295">
            <v>21270</v>
          </cell>
          <cell r="W295">
            <v>29730</v>
          </cell>
          <cell r="X295">
            <v>51000</v>
          </cell>
          <cell r="Y295">
            <v>7090</v>
          </cell>
          <cell r="Z295">
            <v>9910</v>
          </cell>
          <cell r="AA295">
            <v>17000</v>
          </cell>
          <cell r="AB295">
            <v>374</v>
          </cell>
          <cell r="AC295">
            <v>17374</v>
          </cell>
          <cell r="AD295">
            <v>17374</v>
          </cell>
          <cell r="AE295" t="str">
            <v>23.3</v>
          </cell>
          <cell r="AF295" t="str">
            <v>23.12</v>
          </cell>
          <cell r="AG295" t="str">
            <v>○</v>
          </cell>
        </row>
        <row r="296">
          <cell r="B296" t="str">
            <v>10A-5626</v>
          </cell>
          <cell r="E296" t="str">
            <v>（仮称）神田橋安田ビルリニューアル工事</v>
          </cell>
          <cell r="F296" t="str">
            <v>安田不動産株式会社    柳原　香積</v>
          </cell>
          <cell r="G296" t="str">
            <v>安田不動産株式会社</v>
          </cell>
          <cell r="I296" t="str">
            <v>柳原　香積</v>
          </cell>
          <cell r="J296" t="str">
            <v>安田不動産株式会社</v>
          </cell>
          <cell r="K296" t="str">
            <v>資産営業部資産営業第二課</v>
          </cell>
          <cell r="L296" t="str">
            <v>書記</v>
          </cell>
          <cell r="M296" t="str">
            <v>川口　真大朗</v>
          </cell>
          <cell r="N296" t="str">
            <v>101-0054</v>
          </cell>
          <cell r="O296" t="str">
            <v>東京都千代田区神田錦町2-11ＴＧ安田ビル</v>
          </cell>
          <cell r="P296" t="str">
            <v>kawaguchi@yasuda-re.co.jp</v>
          </cell>
          <cell r="Q296" t="str">
            <v>03-5259-0524</v>
          </cell>
          <cell r="R296" t="str">
            <v>03-5259-0533</v>
          </cell>
          <cell r="S296">
            <v>220000</v>
          </cell>
          <cell r="T296">
            <v>154786</v>
          </cell>
          <cell r="U296">
            <v>62109</v>
          </cell>
          <cell r="V296">
            <v>282109</v>
          </cell>
          <cell r="W296">
            <v>154786</v>
          </cell>
          <cell r="X296">
            <v>436895</v>
          </cell>
          <cell r="Y296">
            <v>94036</v>
          </cell>
          <cell r="Z296">
            <v>50000</v>
          </cell>
          <cell r="AA296">
            <v>100000</v>
          </cell>
          <cell r="AB296">
            <v>2200</v>
          </cell>
          <cell r="AC296">
            <v>102200</v>
          </cell>
          <cell r="AD296">
            <v>102200</v>
          </cell>
          <cell r="AE296" t="str">
            <v>23.3</v>
          </cell>
          <cell r="AF296" t="str">
            <v>24.1</v>
          </cell>
          <cell r="AG296" t="str">
            <v>◎</v>
          </cell>
          <cell r="AH296" t="str">
            <v>カーテンウォール</v>
          </cell>
        </row>
        <row r="297">
          <cell r="B297" t="str">
            <v>10A-5628</v>
          </cell>
          <cell r="C297">
            <v>1</v>
          </cell>
          <cell r="E297" t="str">
            <v>ゆうゆう荒木店　建築物省エネ改修工事</v>
          </cell>
          <cell r="F297" t="str">
            <v>有限会社ゆうゆう  代表取締役  菊次　幾雄</v>
          </cell>
          <cell r="G297" t="str">
            <v>有限会社ゆうゆう</v>
          </cell>
          <cell r="H297" t="str">
            <v>代表取締役</v>
          </cell>
          <cell r="I297" t="str">
            <v>菊次　幾雄</v>
          </cell>
          <cell r="J297" t="str">
            <v>株式会社　アリガ</v>
          </cell>
          <cell r="K297" t="str">
            <v>店舗開発課</v>
          </cell>
          <cell r="L297" t="str">
            <v>課長</v>
          </cell>
          <cell r="M297" t="str">
            <v>星崎　憲征</v>
          </cell>
          <cell r="N297" t="str">
            <v>811-1311</v>
          </cell>
          <cell r="O297" t="str">
            <v>福岡県福岡市南区横手２－７－１</v>
          </cell>
          <cell r="P297" t="str">
            <v>n-hoshizaki@ariga-grp.co.jp</v>
          </cell>
          <cell r="Q297" t="str">
            <v>092-571-2113</v>
          </cell>
          <cell r="R297" t="str">
            <v>092-285-0489</v>
          </cell>
          <cell r="S297">
            <v>2115</v>
          </cell>
          <cell r="T297">
            <v>8573</v>
          </cell>
          <cell r="U297">
            <v>4884</v>
          </cell>
          <cell r="V297">
            <v>6999</v>
          </cell>
          <cell r="W297">
            <v>8573</v>
          </cell>
          <cell r="X297">
            <v>15572</v>
          </cell>
          <cell r="Y297">
            <v>2333</v>
          </cell>
          <cell r="Z297">
            <v>2857</v>
          </cell>
          <cell r="AA297">
            <v>5190</v>
          </cell>
          <cell r="AB297">
            <v>114</v>
          </cell>
          <cell r="AC297">
            <v>5304</v>
          </cell>
          <cell r="AD297">
            <v>5304</v>
          </cell>
          <cell r="AE297" t="str">
            <v>23.3</v>
          </cell>
          <cell r="AF297" t="str">
            <v>23.5</v>
          </cell>
          <cell r="AG297" t="str">
            <v>○</v>
          </cell>
        </row>
        <row r="298">
          <cell r="B298" t="str">
            <v>10A-5632</v>
          </cell>
          <cell r="E298" t="str">
            <v>天寿荘省エネ改修事業</v>
          </cell>
          <cell r="F298" t="str">
            <v>社会福祉法人　天寿会    諸隈　正剛</v>
          </cell>
          <cell r="G298" t="str">
            <v>社会福祉法人　天寿会</v>
          </cell>
          <cell r="I298" t="str">
            <v>諸隈　正剛</v>
          </cell>
          <cell r="J298" t="str">
            <v>ダイキンエアテクノ株式会社</v>
          </cell>
          <cell r="K298" t="str">
            <v>九州支店　営業部</v>
          </cell>
          <cell r="M298" t="str">
            <v>森山　和重</v>
          </cell>
          <cell r="N298" t="str">
            <v>812-0004</v>
          </cell>
          <cell r="O298" t="str">
            <v>福岡県福岡市博多区榎田1-4-69</v>
          </cell>
          <cell r="P298" t="str">
            <v>kaoru.tateishi@grp.daikin.co.jp</v>
          </cell>
          <cell r="Q298" t="str">
            <v>092-461-2133</v>
          </cell>
          <cell r="R298" t="str">
            <v>092-461-2172</v>
          </cell>
          <cell r="S298">
            <v>7800</v>
          </cell>
          <cell r="T298">
            <v>26000</v>
          </cell>
          <cell r="U298">
            <v>28900</v>
          </cell>
          <cell r="V298">
            <v>36700</v>
          </cell>
          <cell r="W298">
            <v>26000</v>
          </cell>
          <cell r="X298">
            <v>62700</v>
          </cell>
          <cell r="Y298">
            <v>12233</v>
          </cell>
          <cell r="Z298">
            <v>8666</v>
          </cell>
          <cell r="AA298">
            <v>20899</v>
          </cell>
          <cell r="AB298">
            <v>0</v>
          </cell>
          <cell r="AC298">
            <v>20899</v>
          </cell>
          <cell r="AD298">
            <v>20900</v>
          </cell>
          <cell r="AE298" t="str">
            <v>23.3</v>
          </cell>
          <cell r="AF298" t="str">
            <v>24.2</v>
          </cell>
          <cell r="AG298" t="str">
            <v>○</v>
          </cell>
        </row>
        <row r="299">
          <cell r="B299" t="str">
            <v>10A-5635</v>
          </cell>
          <cell r="C299">
            <v>1</v>
          </cell>
          <cell r="E299" t="str">
            <v>グリーンガーデン青樹省エネ改修工事</v>
          </cell>
          <cell r="F299" t="str">
            <v>特定医療法人青山会青木病院グリーンガーデン青樹    青木　浩子</v>
          </cell>
          <cell r="G299" t="str">
            <v>特定医療法人青山会青木病院グリーンガーデン青樹</v>
          </cell>
          <cell r="I299" t="str">
            <v>青木　浩子</v>
          </cell>
          <cell r="J299" t="str">
            <v>特定医療法人青山会青木病院</v>
          </cell>
          <cell r="K299" t="str">
            <v>法人事務局</v>
          </cell>
          <cell r="L299" t="str">
            <v>局長補佐</v>
          </cell>
          <cell r="M299" t="str">
            <v>酒井隆暁</v>
          </cell>
          <cell r="N299" t="str">
            <v>182-0035</v>
          </cell>
          <cell r="O299" t="str">
            <v>東京都調布市上石原3-33-17</v>
          </cell>
          <cell r="P299" t="str">
            <v>sakai@aoki-hospital.jp</v>
          </cell>
          <cell r="Q299" t="str">
            <v>042-483-1355</v>
          </cell>
          <cell r="R299" t="str">
            <v>042-483-6088</v>
          </cell>
          <cell r="S299">
            <v>20000</v>
          </cell>
          <cell r="T299">
            <v>56000</v>
          </cell>
          <cell r="U299">
            <v>29000</v>
          </cell>
          <cell r="V299">
            <v>49000</v>
          </cell>
          <cell r="W299">
            <v>56000</v>
          </cell>
          <cell r="X299">
            <v>105000</v>
          </cell>
          <cell r="Y299">
            <v>16333</v>
          </cell>
          <cell r="Z299">
            <v>18666</v>
          </cell>
          <cell r="AA299">
            <v>34999</v>
          </cell>
          <cell r="AB299">
            <v>769</v>
          </cell>
          <cell r="AC299">
            <v>35768</v>
          </cell>
          <cell r="AD299">
            <v>35768</v>
          </cell>
          <cell r="AE299" t="str">
            <v>23.2</v>
          </cell>
          <cell r="AF299" t="str">
            <v>23.12</v>
          </cell>
          <cell r="AG299" t="str">
            <v>○</v>
          </cell>
          <cell r="AH299" t="str">
            <v>全体改修として審査</v>
          </cell>
        </row>
        <row r="300">
          <cell r="B300" t="str">
            <v>10A-5640</v>
          </cell>
          <cell r="C300">
            <v>1</v>
          </cell>
          <cell r="E300" t="str">
            <v>西海岸　大牟田店　建築物省エネ改修工事</v>
          </cell>
          <cell r="F300" t="str">
            <v>日本ファイバー株式会社    川野　輝明</v>
          </cell>
          <cell r="G300" t="str">
            <v>日本ファイバー株式会社</v>
          </cell>
          <cell r="I300" t="str">
            <v>川野　輝明</v>
          </cell>
          <cell r="J300" t="str">
            <v>株式会社　アリガ</v>
          </cell>
          <cell r="K300" t="str">
            <v>店舗企画開発課</v>
          </cell>
          <cell r="L300" t="str">
            <v>課長</v>
          </cell>
          <cell r="M300" t="str">
            <v>星崎　憲征</v>
          </cell>
          <cell r="N300" t="str">
            <v>811-1311</v>
          </cell>
          <cell r="O300" t="str">
            <v>福岡県福岡市南区横手２－７－１</v>
          </cell>
          <cell r="P300" t="str">
            <v>n-hoshizaki@ariga-grp.co.jp</v>
          </cell>
          <cell r="Q300" t="str">
            <v>092-571-2113</v>
          </cell>
          <cell r="R300" t="str">
            <v>092-285-0489</v>
          </cell>
          <cell r="S300">
            <v>1423</v>
          </cell>
          <cell r="T300">
            <v>5895</v>
          </cell>
          <cell r="U300">
            <v>3484</v>
          </cell>
          <cell r="V300">
            <v>4907</v>
          </cell>
          <cell r="W300">
            <v>5895</v>
          </cell>
          <cell r="X300">
            <v>10802</v>
          </cell>
          <cell r="Y300">
            <v>1635</v>
          </cell>
          <cell r="Z300">
            <v>1965</v>
          </cell>
          <cell r="AA300">
            <v>3600</v>
          </cell>
          <cell r="AB300">
            <v>79</v>
          </cell>
          <cell r="AC300">
            <v>3679</v>
          </cell>
          <cell r="AD300">
            <v>3679</v>
          </cell>
          <cell r="AE300" t="str">
            <v>23.3</v>
          </cell>
          <cell r="AF300" t="str">
            <v>23.5</v>
          </cell>
          <cell r="AG300" t="str">
            <v>○</v>
          </cell>
        </row>
        <row r="301">
          <cell r="B301" t="str">
            <v>10A-5641</v>
          </cell>
          <cell r="E301" t="str">
            <v>サンライズ湊　省エネ改修事業</v>
          </cell>
          <cell r="F301" t="str">
            <v>医療法人社団　克仁会    小林　克巳</v>
          </cell>
          <cell r="G301" t="str">
            <v>医療法人社団　克仁会</v>
          </cell>
          <cell r="I301" t="str">
            <v>小林　克巳</v>
          </cell>
          <cell r="J301" t="str">
            <v>㈱宮本冷機</v>
          </cell>
          <cell r="K301" t="str">
            <v>営業部</v>
          </cell>
          <cell r="M301" t="str">
            <v>磯崎　直樹</v>
          </cell>
          <cell r="N301" t="str">
            <v>311-1251</v>
          </cell>
          <cell r="O301" t="str">
            <v>茨城県ひたちなか市山崎30</v>
          </cell>
          <cell r="P301" t="str">
            <v>isozaki@miyamoto.co.jp</v>
          </cell>
          <cell r="Q301" t="str">
            <v>029-200-4181</v>
          </cell>
          <cell r="R301" t="str">
            <v>029-200-4185</v>
          </cell>
          <cell r="S301">
            <v>5563</v>
          </cell>
          <cell r="T301">
            <v>18658</v>
          </cell>
          <cell r="U301">
            <v>40049</v>
          </cell>
          <cell r="V301">
            <v>45612</v>
          </cell>
          <cell r="W301">
            <v>18658</v>
          </cell>
          <cell r="X301">
            <v>64270</v>
          </cell>
          <cell r="Y301">
            <v>15204</v>
          </cell>
          <cell r="Z301">
            <v>6219</v>
          </cell>
          <cell r="AA301">
            <v>21423</v>
          </cell>
          <cell r="AB301">
            <v>471</v>
          </cell>
          <cell r="AC301">
            <v>21894</v>
          </cell>
          <cell r="AD301">
            <v>21893</v>
          </cell>
          <cell r="AE301" t="str">
            <v>23.3</v>
          </cell>
          <cell r="AF301" t="str">
            <v>23.9</v>
          </cell>
          <cell r="AG301" t="str">
            <v>○</v>
          </cell>
          <cell r="AH301" t="str">
            <v>様式4-1、A計算ミス修正、増額</v>
          </cell>
        </row>
        <row r="302">
          <cell r="B302" t="str">
            <v>10A-5642</v>
          </cell>
          <cell r="E302" t="str">
            <v>モスバーガー鳥取安長店　省エネ改修事業</v>
          </cell>
          <cell r="F302" t="str">
            <v>株式会社フレックスモス    加藤　真一</v>
          </cell>
          <cell r="G302" t="str">
            <v>株式会社フレックスモス</v>
          </cell>
          <cell r="I302" t="str">
            <v>加藤　真一</v>
          </cell>
          <cell r="J302" t="str">
            <v>株式会社クラタコーポレーション</v>
          </cell>
          <cell r="K302" t="str">
            <v>岡山事業所営業部</v>
          </cell>
          <cell r="L302" t="str">
            <v>副部長</v>
          </cell>
          <cell r="M302" t="str">
            <v>河野　通昌</v>
          </cell>
          <cell r="N302" t="str">
            <v>700-0976</v>
          </cell>
          <cell r="O302" t="str">
            <v>岡山県岡山市北区辰巳46-101</v>
          </cell>
          <cell r="P302" t="str">
            <v>m.kouno@air-kurata.co.jp</v>
          </cell>
          <cell r="Q302" t="str">
            <v>086-243-3568</v>
          </cell>
          <cell r="R302" t="str">
            <v>086-243-7246</v>
          </cell>
          <cell r="S302">
            <v>2000</v>
          </cell>
          <cell r="T302">
            <v>1874</v>
          </cell>
          <cell r="U302">
            <v>4326</v>
          </cell>
          <cell r="V302">
            <v>6326</v>
          </cell>
          <cell r="W302">
            <v>1874</v>
          </cell>
          <cell r="X302">
            <v>8200</v>
          </cell>
          <cell r="Y302">
            <v>2108</v>
          </cell>
          <cell r="Z302">
            <v>624</v>
          </cell>
          <cell r="AA302">
            <v>2732</v>
          </cell>
          <cell r="AB302">
            <v>0</v>
          </cell>
          <cell r="AC302">
            <v>2732</v>
          </cell>
          <cell r="AD302">
            <v>2732</v>
          </cell>
          <cell r="AE302" t="str">
            <v>23.3</v>
          </cell>
          <cell r="AF302" t="str">
            <v>23.4</v>
          </cell>
          <cell r="AG302" t="str">
            <v>○</v>
          </cell>
        </row>
        <row r="303">
          <cell r="B303" t="str">
            <v>10A-5644</v>
          </cell>
          <cell r="E303" t="str">
            <v>浅草セントラルホテル本館省エネ改修工事</v>
          </cell>
          <cell r="F303" t="str">
            <v>株式会社ペリカン観光  取締役社長  剛　嘉宏</v>
          </cell>
          <cell r="G303" t="str">
            <v>株式会社ペリカン観光</v>
          </cell>
          <cell r="H303" t="str">
            <v>取締役社長</v>
          </cell>
          <cell r="I303" t="str">
            <v>剛　嘉宏</v>
          </cell>
          <cell r="J303" t="str">
            <v>株式会社日立ビルシステム</v>
          </cell>
          <cell r="K303" t="str">
            <v>東京総支社　第三営業部　第一グループ</v>
          </cell>
          <cell r="L303" t="str">
            <v>主任</v>
          </cell>
          <cell r="M303" t="str">
            <v>岡田　芳幸</v>
          </cell>
          <cell r="N303" t="str">
            <v>101-0054</v>
          </cell>
          <cell r="O303" t="str">
            <v>東京都千代田区神田錦町３－７－１</v>
          </cell>
          <cell r="P303" t="str">
            <v>Okada_Yoshiyuki@hbs.co.jp</v>
          </cell>
          <cell r="Q303" t="str">
            <v>03-5280-6307</v>
          </cell>
          <cell r="R303" t="str">
            <v>03-5280-6322</v>
          </cell>
          <cell r="S303">
            <v>1275</v>
          </cell>
          <cell r="T303">
            <v>31787</v>
          </cell>
          <cell r="U303">
            <v>68071</v>
          </cell>
          <cell r="V303">
            <v>69346</v>
          </cell>
          <cell r="W303">
            <v>31787</v>
          </cell>
          <cell r="X303">
            <v>101133</v>
          </cell>
          <cell r="Y303">
            <v>23115</v>
          </cell>
          <cell r="Z303">
            <v>10595</v>
          </cell>
          <cell r="AA303">
            <v>33710</v>
          </cell>
          <cell r="AB303">
            <v>0</v>
          </cell>
          <cell r="AC303">
            <v>33710</v>
          </cell>
          <cell r="AD303">
            <v>33711</v>
          </cell>
          <cell r="AE303" t="str">
            <v>23.3</v>
          </cell>
          <cell r="AF303" t="str">
            <v>24.3</v>
          </cell>
          <cell r="AG303" t="str">
            <v>○</v>
          </cell>
          <cell r="AH303" t="str">
            <v>様式4-1、切り捨て処理、減額</v>
          </cell>
        </row>
        <row r="304">
          <cell r="B304" t="str">
            <v>10A-5645</v>
          </cell>
          <cell r="E304" t="str">
            <v>ロックハート城　省エネルギー改修工事</v>
          </cell>
          <cell r="F304" t="str">
            <v>株式会社サンポウ  代表取締役社長  平井　秀明</v>
          </cell>
          <cell r="G304" t="str">
            <v>株式会社サンポウ</v>
          </cell>
          <cell r="H304" t="str">
            <v>代表取締役社長</v>
          </cell>
          <cell r="I304" t="str">
            <v>平井　秀明</v>
          </cell>
          <cell r="J304" t="str">
            <v>株式会社ヤマト</v>
          </cell>
          <cell r="K304" t="str">
            <v>企画推進部</v>
          </cell>
          <cell r="L304" t="str">
            <v>部長代理</v>
          </cell>
          <cell r="M304" t="str">
            <v>鳥居　博恭</v>
          </cell>
          <cell r="N304" t="str">
            <v>371-0844</v>
          </cell>
          <cell r="O304" t="str">
            <v>群馬県前橋市古市町118番地</v>
          </cell>
          <cell r="P304" t="str">
            <v>Torii_Hiroyasu@yamato-se.co.jp</v>
          </cell>
          <cell r="Q304" t="str">
            <v>027-290-1850</v>
          </cell>
          <cell r="R304" t="str">
            <v>027-290-1829</v>
          </cell>
          <cell r="S304">
            <v>3800</v>
          </cell>
          <cell r="T304">
            <v>5000</v>
          </cell>
          <cell r="U304">
            <v>12200</v>
          </cell>
          <cell r="V304">
            <v>16000</v>
          </cell>
          <cell r="W304">
            <v>5000</v>
          </cell>
          <cell r="X304">
            <v>21000</v>
          </cell>
          <cell r="Y304">
            <v>5333</v>
          </cell>
          <cell r="Z304">
            <v>1666</v>
          </cell>
          <cell r="AA304">
            <v>6999</v>
          </cell>
          <cell r="AB304">
            <v>0</v>
          </cell>
          <cell r="AC304">
            <v>6999</v>
          </cell>
          <cell r="AD304">
            <v>6999</v>
          </cell>
          <cell r="AE304" t="str">
            <v>23.2</v>
          </cell>
          <cell r="AF304" t="str">
            <v>23.12</v>
          </cell>
          <cell r="AG304" t="str">
            <v>○</v>
          </cell>
        </row>
        <row r="305">
          <cell r="B305" t="str">
            <v>10A-5646</v>
          </cell>
          <cell r="E305" t="str">
            <v>中辻第3ビル省エネ改修工事</v>
          </cell>
          <cell r="F305" t="str">
            <v>有限会社中辻    中辻　君子</v>
          </cell>
          <cell r="G305" t="str">
            <v>有限会社中辻</v>
          </cell>
          <cell r="I305" t="str">
            <v>中辻　君子</v>
          </cell>
          <cell r="J305" t="str">
            <v>株式会社　精研</v>
          </cell>
          <cell r="K305" t="str">
            <v>エンジニアリンググループ</v>
          </cell>
          <cell r="L305" t="str">
            <v>課長</v>
          </cell>
          <cell r="M305" t="str">
            <v>水上宣広</v>
          </cell>
          <cell r="N305" t="str">
            <v>542-0066</v>
          </cell>
          <cell r="O305" t="str">
            <v>大阪府大阪市中央区瓦屋町2-11-10</v>
          </cell>
          <cell r="P305" t="str">
            <v>mizukami@seikenn.com</v>
          </cell>
          <cell r="Q305" t="str">
            <v>06-6768-5033</v>
          </cell>
          <cell r="R305" t="str">
            <v>06-6767-1537</v>
          </cell>
          <cell r="S305">
            <v>4403</v>
          </cell>
          <cell r="T305">
            <v>10419</v>
          </cell>
          <cell r="U305">
            <v>9669</v>
          </cell>
          <cell r="V305">
            <v>14072</v>
          </cell>
          <cell r="W305">
            <v>10419</v>
          </cell>
          <cell r="X305">
            <v>24491</v>
          </cell>
          <cell r="Y305">
            <v>4690</v>
          </cell>
          <cell r="Z305">
            <v>3473</v>
          </cell>
          <cell r="AA305">
            <v>8163</v>
          </cell>
          <cell r="AB305">
            <v>179</v>
          </cell>
          <cell r="AC305">
            <v>8342</v>
          </cell>
          <cell r="AD305">
            <v>8516</v>
          </cell>
          <cell r="AE305" t="str">
            <v>23.3</v>
          </cell>
          <cell r="AF305" t="str">
            <v>23.6</v>
          </cell>
          <cell r="AG305" t="str">
            <v>○</v>
          </cell>
          <cell r="AH305" t="str">
            <v>様式１（鑑）代表印無し。フィルム別添様式１に建築主の押印無し。全体改修として審査、様式4-1、切り捨て処理、減額</v>
          </cell>
        </row>
        <row r="306">
          <cell r="B306" t="str">
            <v>10A-5647</v>
          </cell>
          <cell r="C306">
            <v>5</v>
          </cell>
          <cell r="E306" t="str">
            <v>新川ヴィーラ省エネルギー改修計画</v>
          </cell>
          <cell r="F306" t="str">
            <v>社会福祉法人新川老人福祉会  理事長  宮本　汎</v>
          </cell>
          <cell r="G306" t="str">
            <v>社会福祉法人新川老人福祉会</v>
          </cell>
          <cell r="H306" t="str">
            <v>理事長</v>
          </cell>
          <cell r="I306" t="str">
            <v>宮本　汎</v>
          </cell>
          <cell r="J306" t="str">
            <v>(有)ハマベ設計</v>
          </cell>
          <cell r="M306" t="str">
            <v>浜辺伸吾</v>
          </cell>
          <cell r="N306" t="str">
            <v>937-0805</v>
          </cell>
          <cell r="O306" t="str">
            <v>富山県魚津市本江2205-1</v>
          </cell>
          <cell r="P306" t="str">
            <v>hamabe@nice-tv.jp</v>
          </cell>
          <cell r="Q306" t="str">
            <v>0765-22-2784</v>
          </cell>
          <cell r="R306" t="str">
            <v>0765-22-2786</v>
          </cell>
          <cell r="S306">
            <v>38483</v>
          </cell>
          <cell r="T306">
            <v>50807</v>
          </cell>
          <cell r="U306">
            <v>58970</v>
          </cell>
          <cell r="V306">
            <v>97453</v>
          </cell>
          <cell r="W306">
            <v>50807</v>
          </cell>
          <cell r="X306">
            <v>148260</v>
          </cell>
          <cell r="Y306">
            <v>32484</v>
          </cell>
          <cell r="Z306">
            <v>16935</v>
          </cell>
          <cell r="AA306">
            <v>49419</v>
          </cell>
          <cell r="AB306">
            <v>0</v>
          </cell>
          <cell r="AC306">
            <v>49419</v>
          </cell>
          <cell r="AD306">
            <v>49419</v>
          </cell>
          <cell r="AE306" t="str">
            <v>23.3</v>
          </cell>
          <cell r="AF306" t="str">
            <v>23.9</v>
          </cell>
          <cell r="AG306" t="str">
            <v>○</v>
          </cell>
          <cell r="AH306" t="str">
            <v>「注意物件」</v>
          </cell>
        </row>
        <row r="307">
          <cell r="B307" t="str">
            <v>10A-5649</v>
          </cell>
          <cell r="E307" t="str">
            <v>小泉産業本社ビル／省エネ改修事業</v>
          </cell>
          <cell r="F307" t="str">
            <v>小泉産業株式会社  取締役社長  梅田　照幸</v>
          </cell>
          <cell r="G307" t="str">
            <v>小泉産業株式会社</v>
          </cell>
          <cell r="H307" t="str">
            <v>取締役社長</v>
          </cell>
          <cell r="I307" t="str">
            <v>梅田　照幸</v>
          </cell>
          <cell r="J307" t="str">
            <v>小泉産業㈱</v>
          </cell>
          <cell r="K307" t="str">
            <v>総務室</v>
          </cell>
          <cell r="L307" t="str">
            <v>室長</v>
          </cell>
          <cell r="M307" t="str">
            <v>網本裕行</v>
          </cell>
          <cell r="N307" t="str">
            <v>541-0051</v>
          </cell>
          <cell r="O307" t="str">
            <v>大阪府大阪市中央区備後町3-3-7</v>
          </cell>
          <cell r="P307" t="str">
            <v>amimoto@koizumi.co.jp</v>
          </cell>
          <cell r="Q307" t="str">
            <v>06-6262-1352</v>
          </cell>
          <cell r="R307" t="str">
            <v>06-6262-1490</v>
          </cell>
          <cell r="S307">
            <v>9600</v>
          </cell>
          <cell r="T307">
            <v>28400</v>
          </cell>
          <cell r="U307">
            <v>28800</v>
          </cell>
          <cell r="V307">
            <v>38400</v>
          </cell>
          <cell r="W307">
            <v>28400</v>
          </cell>
          <cell r="X307">
            <v>66800</v>
          </cell>
          <cell r="Y307">
            <v>12800</v>
          </cell>
          <cell r="Z307">
            <v>9466</v>
          </cell>
          <cell r="AA307">
            <v>22266</v>
          </cell>
          <cell r="AB307">
            <v>444</v>
          </cell>
          <cell r="AC307">
            <v>22710</v>
          </cell>
          <cell r="AD307">
            <v>22710</v>
          </cell>
          <cell r="AE307" t="str">
            <v>23.3</v>
          </cell>
          <cell r="AF307" t="str">
            <v>23.7</v>
          </cell>
          <cell r="AG307" t="str">
            <v>○</v>
          </cell>
        </row>
        <row r="308">
          <cell r="B308" t="str">
            <v>10A-5655</v>
          </cell>
          <cell r="C308">
            <v>5</v>
          </cell>
          <cell r="E308" t="str">
            <v>愛寿園における省エネ改修事業</v>
          </cell>
          <cell r="F308" t="str">
            <v>社会福祉法人　友愛会  理事長  田部　五月</v>
          </cell>
          <cell r="G308" t="str">
            <v>社会福祉法人　友愛会</v>
          </cell>
          <cell r="H308" t="str">
            <v>理事長</v>
          </cell>
          <cell r="I308" t="str">
            <v>田部　五月</v>
          </cell>
          <cell r="J308" t="str">
            <v>島根電工㈱</v>
          </cell>
          <cell r="K308" t="str">
            <v>雲南営業所　営業課</v>
          </cell>
          <cell r="L308" t="str">
            <v>主任</v>
          </cell>
          <cell r="M308" t="str">
            <v>石飛　州浩</v>
          </cell>
          <cell r="N308" t="str">
            <v>690-2404</v>
          </cell>
          <cell r="O308" t="str">
            <v>島根県雲南市三刀屋町三刀屋8-8</v>
          </cell>
          <cell r="P308" t="str">
            <v>kuniistb@sdgr.co.jp</v>
          </cell>
          <cell r="Q308" t="str">
            <v>0854-45-3623</v>
          </cell>
          <cell r="R308" t="str">
            <v>0854-45-3653</v>
          </cell>
          <cell r="S308">
            <v>5667</v>
          </cell>
          <cell r="T308">
            <v>31818</v>
          </cell>
          <cell r="U308">
            <v>22515</v>
          </cell>
          <cell r="V308">
            <v>28182</v>
          </cell>
          <cell r="W308">
            <v>31818</v>
          </cell>
          <cell r="X308">
            <v>60000</v>
          </cell>
          <cell r="Y308">
            <v>9394</v>
          </cell>
          <cell r="Z308">
            <v>10606</v>
          </cell>
          <cell r="AA308">
            <v>20000</v>
          </cell>
          <cell r="AB308">
            <v>0</v>
          </cell>
          <cell r="AC308">
            <v>20000</v>
          </cell>
          <cell r="AD308">
            <v>20000</v>
          </cell>
          <cell r="AE308" t="str">
            <v>23.3</v>
          </cell>
          <cell r="AF308" t="str">
            <v>24.2</v>
          </cell>
          <cell r="AG308" t="str">
            <v>◎</v>
          </cell>
        </row>
        <row r="309">
          <cell r="B309" t="str">
            <v>10A-5656</v>
          </cell>
          <cell r="E309" t="str">
            <v>真成ビル省エネ改修事業</v>
          </cell>
          <cell r="F309" t="str">
            <v xml:space="preserve">真井　稔    </v>
          </cell>
          <cell r="G309" t="str">
            <v>真井　稔</v>
          </cell>
          <cell r="J309" t="str">
            <v>株式会社日立ビルシステム</v>
          </cell>
          <cell r="K309" t="str">
            <v>第三営業部</v>
          </cell>
          <cell r="L309" t="str">
            <v>係員</v>
          </cell>
          <cell r="M309" t="str">
            <v>吉田　友樹</v>
          </cell>
          <cell r="N309" t="str">
            <v>101-0054</v>
          </cell>
          <cell r="O309" t="str">
            <v>東京都千代田区神田錦町３－７－１</v>
          </cell>
          <cell r="P309" t="str">
            <v>Yoshida_Tomoki@hbs.co.jp</v>
          </cell>
          <cell r="Q309" t="str">
            <v>03-5280-6307</v>
          </cell>
          <cell r="R309" t="str">
            <v>03-5280-6322</v>
          </cell>
          <cell r="S309">
            <v>636</v>
          </cell>
          <cell r="T309">
            <v>13942</v>
          </cell>
          <cell r="U309">
            <v>8987</v>
          </cell>
          <cell r="V309">
            <v>9623</v>
          </cell>
          <cell r="W309">
            <v>13942</v>
          </cell>
          <cell r="X309">
            <v>23565</v>
          </cell>
          <cell r="Y309">
            <v>3207</v>
          </cell>
          <cell r="Z309">
            <v>4647</v>
          </cell>
          <cell r="AA309">
            <v>7854</v>
          </cell>
          <cell r="AB309">
            <v>0</v>
          </cell>
          <cell r="AC309">
            <v>7854</v>
          </cell>
          <cell r="AD309">
            <v>7854</v>
          </cell>
          <cell r="AE309" t="str">
            <v>23.3</v>
          </cell>
          <cell r="AF309" t="str">
            <v>24.5</v>
          </cell>
          <cell r="AG309" t="str">
            <v>○</v>
          </cell>
        </row>
        <row r="310">
          <cell r="B310" t="str">
            <v>10A-5657</v>
          </cell>
          <cell r="E310" t="str">
            <v>市川市農業協同組合　妙典支店　省エネ改修事業</v>
          </cell>
          <cell r="F310" t="str">
            <v>市川市農業協同組合  代表理事組合長  小泉　勉</v>
          </cell>
          <cell r="G310" t="str">
            <v>市川市農業協同組合</v>
          </cell>
          <cell r="H310" t="str">
            <v>代表理事組合長</v>
          </cell>
          <cell r="I310" t="str">
            <v>小泉　勉</v>
          </cell>
          <cell r="J310" t="str">
            <v>京葉ガス㈱</v>
          </cell>
          <cell r="K310" t="str">
            <v>エネルギー開発部</v>
          </cell>
          <cell r="M310" t="str">
            <v>金谷雄史</v>
          </cell>
          <cell r="N310" t="str">
            <v>272-8580</v>
          </cell>
          <cell r="O310" t="str">
            <v>千葉県市川市市川南2丁目8-8</v>
          </cell>
          <cell r="P310" t="str">
            <v>y-kanaya@keiyogas.co.jp</v>
          </cell>
          <cell r="Q310" t="str">
            <v>047-325-4125</v>
          </cell>
          <cell r="R310" t="str">
            <v>047-325-4147</v>
          </cell>
          <cell r="S310">
            <v>286</v>
          </cell>
          <cell r="T310">
            <v>8090</v>
          </cell>
          <cell r="U310">
            <v>3637</v>
          </cell>
          <cell r="V310">
            <v>3923</v>
          </cell>
          <cell r="W310">
            <v>8090</v>
          </cell>
          <cell r="X310">
            <v>12013</v>
          </cell>
          <cell r="Y310">
            <v>1307</v>
          </cell>
          <cell r="Z310">
            <v>2696</v>
          </cell>
          <cell r="AA310">
            <v>4003</v>
          </cell>
          <cell r="AB310">
            <v>0</v>
          </cell>
          <cell r="AC310">
            <v>4003</v>
          </cell>
          <cell r="AD310">
            <v>4003</v>
          </cell>
          <cell r="AE310" t="str">
            <v>23.3</v>
          </cell>
          <cell r="AF310" t="str">
            <v>23.5</v>
          </cell>
          <cell r="AG310" t="str">
            <v>◎</v>
          </cell>
        </row>
        <row r="311">
          <cell r="B311" t="str">
            <v>10A-5658</v>
          </cell>
          <cell r="E311" t="str">
            <v>市川市農業協同組合　浦安支店　省エネ改修事業</v>
          </cell>
          <cell r="F311" t="str">
            <v>市川市農業協同組合  代表理事組合長  小泉　勉</v>
          </cell>
          <cell r="G311" t="str">
            <v>市川市農業協同組合</v>
          </cell>
          <cell r="H311" t="str">
            <v>代表理事組合長</v>
          </cell>
          <cell r="I311" t="str">
            <v>小泉　勉</v>
          </cell>
          <cell r="J311" t="str">
            <v>京葉ガス㈱</v>
          </cell>
          <cell r="K311" t="str">
            <v>エネルギー開発部</v>
          </cell>
          <cell r="M311" t="str">
            <v>金谷雄史</v>
          </cell>
          <cell r="N311" t="str">
            <v>272-8580</v>
          </cell>
          <cell r="O311" t="str">
            <v>千葉県市川市市川南2-8-8</v>
          </cell>
          <cell r="P311" t="str">
            <v>y-kanaya@keiyogas.co.jp</v>
          </cell>
          <cell r="Q311" t="str">
            <v>047-325-4125</v>
          </cell>
          <cell r="R311" t="str">
            <v>047-325-4147</v>
          </cell>
          <cell r="S311">
            <v>243</v>
          </cell>
          <cell r="T311">
            <v>4835</v>
          </cell>
          <cell r="U311">
            <v>1978</v>
          </cell>
          <cell r="V311">
            <v>2221</v>
          </cell>
          <cell r="W311">
            <v>4835</v>
          </cell>
          <cell r="X311">
            <v>7056</v>
          </cell>
          <cell r="Y311">
            <v>740</v>
          </cell>
          <cell r="Z311">
            <v>1611</v>
          </cell>
          <cell r="AA311">
            <v>2351</v>
          </cell>
          <cell r="AB311">
            <v>0</v>
          </cell>
          <cell r="AC311">
            <v>2351</v>
          </cell>
          <cell r="AD311">
            <v>2351</v>
          </cell>
          <cell r="AE311" t="str">
            <v>23.3</v>
          </cell>
          <cell r="AF311" t="str">
            <v>23.5</v>
          </cell>
          <cell r="AG311" t="str">
            <v>◎</v>
          </cell>
        </row>
        <row r="312">
          <cell r="B312" t="str">
            <v>10A-5659</v>
          </cell>
          <cell r="E312" t="str">
            <v>株式会社コイデカメラ本部ビル省エネ改修工事</v>
          </cell>
          <cell r="F312" t="str">
            <v>株式会社コイデカメラ  代表取締役会長  小出　良蔵</v>
          </cell>
          <cell r="G312" t="str">
            <v>株式会社コイデカメラ</v>
          </cell>
          <cell r="H312" t="str">
            <v>代表取締役会長</v>
          </cell>
          <cell r="I312" t="str">
            <v>小出　良蔵</v>
          </cell>
          <cell r="J312" t="str">
            <v>ダイキンエアテクノ株式会社</v>
          </cell>
          <cell r="K312" t="str">
            <v>法人営業部</v>
          </cell>
          <cell r="M312" t="str">
            <v>井田　崇行</v>
          </cell>
          <cell r="N312" t="str">
            <v>130-0026</v>
          </cell>
          <cell r="O312" t="str">
            <v>東京都墨田区両国2-10-8　住友不動産両国ビル</v>
          </cell>
          <cell r="P312" t="str">
            <v>takayuki.ida@grp.daikin.co.jp</v>
          </cell>
          <cell r="Q312" t="str">
            <v>03-5624-6120</v>
          </cell>
          <cell r="R312" t="str">
            <v>03-5624-6121</v>
          </cell>
          <cell r="S312">
            <v>5270</v>
          </cell>
          <cell r="T312">
            <v>7453</v>
          </cell>
          <cell r="U312">
            <v>9698</v>
          </cell>
          <cell r="V312">
            <v>14968</v>
          </cell>
          <cell r="W312">
            <v>7453</v>
          </cell>
          <cell r="X312">
            <v>22421</v>
          </cell>
          <cell r="Y312">
            <v>4989</v>
          </cell>
          <cell r="Z312">
            <v>2484</v>
          </cell>
          <cell r="AA312">
            <v>7473</v>
          </cell>
          <cell r="AB312">
            <v>164</v>
          </cell>
          <cell r="AC312">
            <v>7637</v>
          </cell>
          <cell r="AD312">
            <v>8319</v>
          </cell>
          <cell r="AE312" t="str">
            <v>23.3</v>
          </cell>
          <cell r="AF312" t="str">
            <v>23.3</v>
          </cell>
          <cell r="AG312" t="str">
            <v>○</v>
          </cell>
          <cell r="AH312" t="str">
            <v>屋根伏図なし
様式4-2から4-1へ転記ミス修正、減額</v>
          </cell>
        </row>
        <row r="313">
          <cell r="B313" t="str">
            <v>10A-5660</v>
          </cell>
          <cell r="E313" t="str">
            <v>ヒルトピア一宮ＩＣ　省エネ事業改修工事</v>
          </cell>
          <cell r="F313" t="str">
            <v>丹羽産業株式会社    丹羽　鈴夫</v>
          </cell>
          <cell r="G313" t="str">
            <v>丹羽産業株式会社</v>
          </cell>
          <cell r="I313" t="str">
            <v>丹羽　鈴夫</v>
          </cell>
          <cell r="J313" t="str">
            <v>ダイキンエアテクノ株式会社</v>
          </cell>
          <cell r="K313" t="str">
            <v>中部支店エンジニアリング部</v>
          </cell>
          <cell r="L313" t="str">
            <v>マネ－ジャ－</v>
          </cell>
          <cell r="M313" t="str">
            <v>佐藤　治</v>
          </cell>
          <cell r="N313" t="str">
            <v>454-0023</v>
          </cell>
          <cell r="O313" t="str">
            <v>愛知県名古屋市中川区石場町２番１</v>
          </cell>
          <cell r="P313" t="str">
            <v>osamu.satou@grp.daikin.co.jp</v>
          </cell>
          <cell r="Q313" t="str">
            <v>052-354-9111</v>
          </cell>
          <cell r="R313" t="str">
            <v>052-354-9112</v>
          </cell>
          <cell r="S313">
            <v>23220</v>
          </cell>
          <cell r="T313">
            <v>22020</v>
          </cell>
          <cell r="U313">
            <v>17000</v>
          </cell>
          <cell r="V313">
            <v>40220</v>
          </cell>
          <cell r="W313">
            <v>22020</v>
          </cell>
          <cell r="X313">
            <v>62240</v>
          </cell>
          <cell r="Y313">
            <v>13406</v>
          </cell>
          <cell r="Z313">
            <v>7340</v>
          </cell>
          <cell r="AA313">
            <v>20746</v>
          </cell>
          <cell r="AB313">
            <v>0</v>
          </cell>
          <cell r="AC313">
            <v>20746</v>
          </cell>
          <cell r="AD313">
            <v>20746</v>
          </cell>
          <cell r="AE313" t="str">
            <v>23.3</v>
          </cell>
          <cell r="AF313" t="str">
            <v>23.12</v>
          </cell>
          <cell r="AG313" t="str">
            <v>○</v>
          </cell>
          <cell r="AH313" t="str">
            <v>「注意物件」</v>
          </cell>
        </row>
        <row r="314">
          <cell r="B314" t="str">
            <v>10A-5661</v>
          </cell>
          <cell r="E314" t="str">
            <v>株式会社ランドロームジャパン省エネ改修工事</v>
          </cell>
          <cell r="F314" t="str">
            <v>株式会社ランドロームジャパン    村越　操</v>
          </cell>
          <cell r="G314" t="str">
            <v>株式会社ランドロームジャパン</v>
          </cell>
          <cell r="I314" t="str">
            <v>村越　操</v>
          </cell>
          <cell r="J314" t="str">
            <v>株式会社ランドロームジャパン</v>
          </cell>
          <cell r="K314" t="str">
            <v>管理本部</v>
          </cell>
          <cell r="L314" t="str">
            <v>副本部長</v>
          </cell>
          <cell r="M314" t="str">
            <v>向田　弘</v>
          </cell>
          <cell r="N314" t="str">
            <v>274-0812</v>
          </cell>
          <cell r="O314" t="str">
            <v>千葉県船橋市三咲5-9-7</v>
          </cell>
          <cell r="P314" t="str">
            <v>hiroshi-mukaida@landrome.co.jp</v>
          </cell>
          <cell r="Q314" t="str">
            <v>047-449-5555</v>
          </cell>
          <cell r="R314" t="str">
            <v>047-447-8529</v>
          </cell>
          <cell r="S314">
            <v>1900</v>
          </cell>
          <cell r="T314">
            <v>3800</v>
          </cell>
          <cell r="U314">
            <v>4700</v>
          </cell>
          <cell r="V314">
            <v>6600</v>
          </cell>
          <cell r="W314">
            <v>3800</v>
          </cell>
          <cell r="X314">
            <v>10400</v>
          </cell>
          <cell r="Y314">
            <v>2200</v>
          </cell>
          <cell r="Z314">
            <v>1266</v>
          </cell>
          <cell r="AA314">
            <v>3466</v>
          </cell>
          <cell r="AB314">
            <v>0</v>
          </cell>
          <cell r="AC314">
            <v>3466</v>
          </cell>
          <cell r="AD314">
            <v>3466</v>
          </cell>
          <cell r="AE314" t="str">
            <v>23.3</v>
          </cell>
          <cell r="AF314" t="str">
            <v>23.12</v>
          </cell>
          <cell r="AG314" t="str">
            <v>○</v>
          </cell>
        </row>
        <row r="315">
          <cell r="B315" t="str">
            <v>10A-5665</v>
          </cell>
          <cell r="C315">
            <v>1</v>
          </cell>
          <cell r="E315" t="str">
            <v>神田タナカビル省エネ改修事業</v>
          </cell>
          <cell r="F315" t="str">
            <v>合同会社ＧＴＴ  職務執行者  岡田　考司</v>
          </cell>
          <cell r="G315" t="str">
            <v>合同会社ＧＴＴ</v>
          </cell>
          <cell r="H315" t="str">
            <v>職務執行者</v>
          </cell>
          <cell r="I315" t="str">
            <v>岡田　考司</v>
          </cell>
          <cell r="J315" t="str">
            <v>東テク株式会社</v>
          </cell>
          <cell r="K315" t="str">
            <v>空調統括部技術グループ</v>
          </cell>
          <cell r="L315" t="str">
            <v>次長</v>
          </cell>
          <cell r="M315" t="str">
            <v>宍倉 克彦</v>
          </cell>
          <cell r="N315" t="str">
            <v>103-0023</v>
          </cell>
          <cell r="O315" t="str">
            <v>東京都中央区日本橋本町4-8-14</v>
          </cell>
          <cell r="P315" t="str">
            <v>shishikura-k@totech.co.jp</v>
          </cell>
          <cell r="Q315" t="str">
            <v>03-3242-3223</v>
          </cell>
          <cell r="R315" t="str">
            <v>03-5255-5051</v>
          </cell>
          <cell r="S315">
            <v>1386</v>
          </cell>
          <cell r="T315">
            <v>12036</v>
          </cell>
          <cell r="U315">
            <v>7873</v>
          </cell>
          <cell r="V315">
            <v>9259</v>
          </cell>
          <cell r="W315">
            <v>12036</v>
          </cell>
          <cell r="X315">
            <v>21295</v>
          </cell>
          <cell r="Y315">
            <v>3086</v>
          </cell>
          <cell r="Z315">
            <v>4012</v>
          </cell>
          <cell r="AA315">
            <v>7098</v>
          </cell>
          <cell r="AB315">
            <v>0</v>
          </cell>
          <cell r="AC315">
            <v>7098</v>
          </cell>
          <cell r="AD315">
            <v>7098</v>
          </cell>
          <cell r="AE315" t="str">
            <v>23.3</v>
          </cell>
          <cell r="AF315" t="str">
            <v>23.6</v>
          </cell>
          <cell r="AG315" t="str">
            <v>○</v>
          </cell>
        </row>
        <row r="316">
          <cell r="B316" t="str">
            <v>10A-5668</v>
          </cell>
          <cell r="E316" t="str">
            <v>知求館ギャラクシー　空調設備改修その他工事</v>
          </cell>
          <cell r="F316" t="str">
            <v>株式会社　成基  代表取締役  佐々木　喜一</v>
          </cell>
          <cell r="G316" t="str">
            <v>株式会社　成基</v>
          </cell>
          <cell r="H316" t="str">
            <v>代表取締役</v>
          </cell>
          <cell r="I316" t="str">
            <v>佐々木　喜一</v>
          </cell>
          <cell r="J316" t="str">
            <v>ダイキンエアテクノ株式会社</v>
          </cell>
          <cell r="K316" t="str">
            <v>京滋営業所　営業Ｇｒ</v>
          </cell>
          <cell r="M316" t="str">
            <v>開田　清隆</v>
          </cell>
          <cell r="N316" t="str">
            <v>612-8413</v>
          </cell>
          <cell r="O316" t="str">
            <v>京都府京都市伏見区竹田三ツ杭町９番地</v>
          </cell>
          <cell r="P316" t="str">
            <v>kiyotaka.hirakida@grp.daikin.co.jp</v>
          </cell>
          <cell r="Q316" t="str">
            <v>075-643-8701</v>
          </cell>
          <cell r="R316" t="str">
            <v>075-643-8490</v>
          </cell>
          <cell r="S316">
            <v>6050</v>
          </cell>
          <cell r="T316">
            <v>10500</v>
          </cell>
          <cell r="U316">
            <v>8500</v>
          </cell>
          <cell r="V316">
            <v>14550</v>
          </cell>
          <cell r="W316">
            <v>10500</v>
          </cell>
          <cell r="X316">
            <v>25050</v>
          </cell>
          <cell r="Y316">
            <v>4850</v>
          </cell>
          <cell r="Z316">
            <v>3500</v>
          </cell>
          <cell r="AA316">
            <v>8350</v>
          </cell>
          <cell r="AB316">
            <v>0</v>
          </cell>
          <cell r="AC316">
            <v>8350</v>
          </cell>
          <cell r="AD316">
            <v>8350</v>
          </cell>
          <cell r="AE316" t="str">
            <v>23.3</v>
          </cell>
          <cell r="AF316" t="str">
            <v>23.12</v>
          </cell>
          <cell r="AG316" t="str">
            <v>○</v>
          </cell>
        </row>
        <row r="317">
          <cell r="B317" t="str">
            <v>10A-5669</v>
          </cell>
          <cell r="E317" t="str">
            <v>東文ビル空調設備更新他工事</v>
          </cell>
          <cell r="F317" t="str">
            <v>東京文化株式会社    内野　美代</v>
          </cell>
          <cell r="G317" t="str">
            <v>東京文化株式会社</v>
          </cell>
          <cell r="I317" t="str">
            <v>内野　美代</v>
          </cell>
          <cell r="J317" t="str">
            <v>株式会社ディーマン</v>
          </cell>
          <cell r="L317" t="str">
            <v>代表取締役</v>
          </cell>
          <cell r="M317" t="str">
            <v>野口政隆</v>
          </cell>
          <cell r="N317" t="str">
            <v>555-0023</v>
          </cell>
          <cell r="O317" t="str">
            <v>大阪府大阪市西淀川区花川1-16-14</v>
          </cell>
          <cell r="P317" t="str">
            <v>noguchi@dman.co.jp</v>
          </cell>
          <cell r="Q317" t="str">
            <v>06-6476-5666</v>
          </cell>
          <cell r="R317" t="str">
            <v>06-6476-5553</v>
          </cell>
          <cell r="S317">
            <v>2240</v>
          </cell>
          <cell r="T317">
            <v>4716</v>
          </cell>
          <cell r="U317">
            <v>4018</v>
          </cell>
          <cell r="V317">
            <v>6258</v>
          </cell>
          <cell r="W317">
            <v>4716</v>
          </cell>
          <cell r="X317">
            <v>10974</v>
          </cell>
          <cell r="Y317">
            <v>2086</v>
          </cell>
          <cell r="Z317">
            <v>1572</v>
          </cell>
          <cell r="AA317">
            <v>3658</v>
          </cell>
          <cell r="AB317">
            <v>80</v>
          </cell>
          <cell r="AC317">
            <v>3738</v>
          </cell>
          <cell r="AD317">
            <v>3738</v>
          </cell>
          <cell r="AE317" t="str">
            <v>23.2</v>
          </cell>
          <cell r="AF317" t="str">
            <v>23.3</v>
          </cell>
          <cell r="AG317" t="str">
            <v>○</v>
          </cell>
          <cell r="AH317" t="str">
            <v>天井裏断熱根拠→メール</v>
          </cell>
        </row>
        <row r="318">
          <cell r="B318" t="str">
            <v>10A-5673</v>
          </cell>
          <cell r="E318" t="str">
            <v>布施駅前セントラル照明器具更新他工事</v>
          </cell>
          <cell r="F318" t="str">
            <v>株式会社セントラルビル    吉村　吉雄</v>
          </cell>
          <cell r="G318" t="str">
            <v>株式会社セントラルビル</v>
          </cell>
          <cell r="I318" t="str">
            <v>吉村　吉雄</v>
          </cell>
          <cell r="J318" t="str">
            <v>株式会社ディーマン</v>
          </cell>
          <cell r="L318" t="str">
            <v>代表取締役</v>
          </cell>
          <cell r="M318" t="str">
            <v>野口政隆</v>
          </cell>
          <cell r="N318" t="str">
            <v>555-0023</v>
          </cell>
          <cell r="O318" t="str">
            <v>大阪府大阪市西淀川区花川1-16-14</v>
          </cell>
          <cell r="P318" t="str">
            <v>noguchi@dman.co.jp</v>
          </cell>
          <cell r="Q318" t="str">
            <v>06-6476-5666</v>
          </cell>
          <cell r="R318" t="str">
            <v>06-6476-5553</v>
          </cell>
          <cell r="S318">
            <v>10750</v>
          </cell>
          <cell r="T318">
            <v>55000</v>
          </cell>
          <cell r="U318">
            <v>18000</v>
          </cell>
          <cell r="V318">
            <v>28750</v>
          </cell>
          <cell r="W318">
            <v>55000</v>
          </cell>
          <cell r="X318">
            <v>83750</v>
          </cell>
          <cell r="Y318">
            <v>9583</v>
          </cell>
          <cell r="Z318">
            <v>18333</v>
          </cell>
          <cell r="AA318">
            <v>27916</v>
          </cell>
          <cell r="AB318">
            <v>614</v>
          </cell>
          <cell r="AC318">
            <v>28530</v>
          </cell>
          <cell r="AD318">
            <v>28530</v>
          </cell>
          <cell r="AE318" t="str">
            <v>23.3</v>
          </cell>
          <cell r="AF318" t="str">
            <v>23.5</v>
          </cell>
          <cell r="AG318" t="str">
            <v>○</v>
          </cell>
          <cell r="AH318" t="str">
            <v>屋根図なし。改修割合おかしいが２種以上でOK</v>
          </cell>
        </row>
        <row r="319">
          <cell r="B319" t="str">
            <v>10A-5675</v>
          </cell>
          <cell r="E319" t="str">
            <v>東京シティ信用金庫　省エネ改修工事</v>
          </cell>
          <cell r="F319" t="str">
            <v>東京シティ信用金庫    小池　誠一</v>
          </cell>
          <cell r="G319" t="str">
            <v>東京シティ信用金庫</v>
          </cell>
          <cell r="I319" t="str">
            <v>小池　誠一</v>
          </cell>
          <cell r="J319" t="str">
            <v>株式会社守谷商会</v>
          </cell>
          <cell r="K319" t="str">
            <v>機会１０部　第３課</v>
          </cell>
          <cell r="L319" t="str">
            <v>主任</v>
          </cell>
          <cell r="M319" t="str">
            <v>赤荻　慎一</v>
          </cell>
          <cell r="N319" t="str">
            <v>103-8680</v>
          </cell>
          <cell r="O319" t="str">
            <v>東京都中央区八重州１－４－２２</v>
          </cell>
          <cell r="P319" t="str">
            <v>akaogi.shinichi@moritani.co.jp</v>
          </cell>
          <cell r="Q319" t="str">
            <v>03-3278-6159</v>
          </cell>
          <cell r="R319" t="str">
            <v>03-3278-6147</v>
          </cell>
          <cell r="S319">
            <v>4800</v>
          </cell>
          <cell r="T319">
            <v>76545</v>
          </cell>
          <cell r="U319">
            <v>91790</v>
          </cell>
          <cell r="V319">
            <v>96590</v>
          </cell>
          <cell r="W319">
            <v>76545</v>
          </cell>
          <cell r="X319">
            <v>173135</v>
          </cell>
          <cell r="Y319">
            <v>32196</v>
          </cell>
          <cell r="Z319">
            <v>25000</v>
          </cell>
          <cell r="AA319">
            <v>50000</v>
          </cell>
          <cell r="AB319">
            <v>1000</v>
          </cell>
          <cell r="AC319">
            <v>51000</v>
          </cell>
          <cell r="AD319">
            <v>51000</v>
          </cell>
          <cell r="AE319" t="str">
            <v>23.3</v>
          </cell>
          <cell r="AF319" t="str">
            <v>23.8</v>
          </cell>
          <cell r="AG319" t="str">
            <v>○</v>
          </cell>
          <cell r="AH319" t="str">
            <v>部数が２部
屋根図なし</v>
          </cell>
        </row>
        <row r="320">
          <cell r="B320" t="str">
            <v>10A-5678</v>
          </cell>
          <cell r="E320" t="str">
            <v>キリン堂沢良宜店省エネ改修緊急支援事業</v>
          </cell>
          <cell r="F320" t="str">
            <v>株式会社キリン堂  代表取締役  寺西　忠幸</v>
          </cell>
          <cell r="G320" t="str">
            <v>株式会社キリン堂</v>
          </cell>
          <cell r="H320" t="str">
            <v>代表取締役</v>
          </cell>
          <cell r="I320" t="str">
            <v>寺西　忠幸</v>
          </cell>
          <cell r="J320" t="str">
            <v>東テク株式会社</v>
          </cell>
          <cell r="K320" t="str">
            <v>大阪支店リニューアル部</v>
          </cell>
          <cell r="L320" t="str">
            <v>部長</v>
          </cell>
          <cell r="M320" t="str">
            <v>糸満　睦夫</v>
          </cell>
          <cell r="N320" t="str">
            <v>541-0041</v>
          </cell>
          <cell r="O320" t="str">
            <v>大阪府大阪市中央区北浜３丁目７番１２号</v>
          </cell>
          <cell r="P320" t="str">
            <v>itomitsu-m@totech.co.jp</v>
          </cell>
          <cell r="Q320" t="str">
            <v>06-6203-9121</v>
          </cell>
          <cell r="R320" t="str">
            <v>06-6222-6015</v>
          </cell>
          <cell r="S320">
            <v>1218</v>
          </cell>
          <cell r="T320">
            <v>6280</v>
          </cell>
          <cell r="U320">
            <v>9102</v>
          </cell>
          <cell r="V320">
            <v>10320</v>
          </cell>
          <cell r="W320">
            <v>6280</v>
          </cell>
          <cell r="X320">
            <v>16600</v>
          </cell>
          <cell r="Y320">
            <v>3440</v>
          </cell>
          <cell r="Z320">
            <v>2093</v>
          </cell>
          <cell r="AA320">
            <v>5533</v>
          </cell>
          <cell r="AB320">
            <v>121</v>
          </cell>
          <cell r="AC320">
            <v>5654</v>
          </cell>
          <cell r="AD320">
            <v>5654</v>
          </cell>
          <cell r="AE320" t="str">
            <v>23.3</v>
          </cell>
          <cell r="AF320" t="str">
            <v>23.6</v>
          </cell>
          <cell r="AG320" t="str">
            <v>○</v>
          </cell>
        </row>
        <row r="321">
          <cell r="B321" t="str">
            <v>10A-5679</v>
          </cell>
          <cell r="E321" t="str">
            <v>㈱カワチ薬品大槻店省エネ改修工事</v>
          </cell>
          <cell r="F321" t="str">
            <v>株式会社カワチ薬品    河内　伸二</v>
          </cell>
          <cell r="G321" t="str">
            <v>株式会社カワチ薬品</v>
          </cell>
          <cell r="I321" t="str">
            <v>河内　伸二</v>
          </cell>
          <cell r="J321" t="str">
            <v>清和工業株式会社</v>
          </cell>
          <cell r="K321" t="str">
            <v>工事部</v>
          </cell>
          <cell r="L321" t="str">
            <v>係長</v>
          </cell>
          <cell r="M321" t="str">
            <v>渡邉  廣</v>
          </cell>
          <cell r="N321" t="str">
            <v>310-0846</v>
          </cell>
          <cell r="O321" t="str">
            <v>茨城県水戸市東野町南割１４０－４</v>
          </cell>
          <cell r="P321" t="str">
            <v>watanabe@seiwakogyo-web.co.jp</v>
          </cell>
          <cell r="Q321" t="str">
            <v>029-248-2413</v>
          </cell>
          <cell r="R321" t="str">
            <v>029-248-2783</v>
          </cell>
          <cell r="S321">
            <v>6360</v>
          </cell>
          <cell r="T321">
            <v>34742</v>
          </cell>
          <cell r="U321">
            <v>15318</v>
          </cell>
          <cell r="V321">
            <v>21678</v>
          </cell>
          <cell r="W321">
            <v>34742</v>
          </cell>
          <cell r="X321">
            <v>56420</v>
          </cell>
          <cell r="Y321">
            <v>7226</v>
          </cell>
          <cell r="Z321">
            <v>11580</v>
          </cell>
          <cell r="AA321">
            <v>18806</v>
          </cell>
          <cell r="AB321">
            <v>14</v>
          </cell>
          <cell r="AC321">
            <v>18820</v>
          </cell>
          <cell r="AD321">
            <v>18820</v>
          </cell>
          <cell r="AE321" t="str">
            <v>23.3</v>
          </cell>
          <cell r="AF321" t="str">
            <v>23.6</v>
          </cell>
          <cell r="AG321" t="str">
            <v>○</v>
          </cell>
        </row>
        <row r="322">
          <cell r="B322" t="str">
            <v>10A-5681</v>
          </cell>
          <cell r="E322" t="str">
            <v>関彰商事㈱つくばＡＮＮＥＸﾋﾞﾙ省エネ改修事業</v>
          </cell>
          <cell r="F322" t="str">
            <v>関彰商事株式会社    関　正樹</v>
          </cell>
          <cell r="G322" t="str">
            <v>関彰商事株式会社</v>
          </cell>
          <cell r="I322" t="str">
            <v>関　正樹</v>
          </cell>
          <cell r="J322" t="str">
            <v>関彰ｴﾝｼﾞﾆｱﾘﾝｸﾞ㈱</v>
          </cell>
          <cell r="K322" t="str">
            <v>メンテナンス部</v>
          </cell>
          <cell r="L322" t="str">
            <v>係長</v>
          </cell>
          <cell r="M322" t="str">
            <v>寺田典広</v>
          </cell>
          <cell r="N322" t="str">
            <v>305-8515</v>
          </cell>
          <cell r="O322" t="str">
            <v>茨城県つくば市東新井１２－２</v>
          </cell>
          <cell r="P322" t="str">
            <v>norihiro.terada@sekisho.co.jp</v>
          </cell>
          <cell r="Q322" t="str">
            <v>029-855-9111</v>
          </cell>
          <cell r="R322" t="str">
            <v>029-852-1050</v>
          </cell>
          <cell r="S322">
            <v>2621</v>
          </cell>
          <cell r="T322">
            <v>34540</v>
          </cell>
          <cell r="U322">
            <v>28090</v>
          </cell>
          <cell r="V322">
            <v>30711</v>
          </cell>
          <cell r="W322">
            <v>34540</v>
          </cell>
          <cell r="X322">
            <v>65251</v>
          </cell>
          <cell r="Y322">
            <v>10237</v>
          </cell>
          <cell r="Z322">
            <v>11513</v>
          </cell>
          <cell r="AA322">
            <v>21750</v>
          </cell>
          <cell r="AB322">
            <v>478</v>
          </cell>
          <cell r="AC322">
            <v>22228</v>
          </cell>
          <cell r="AD322">
            <v>22227</v>
          </cell>
          <cell r="AE322" t="str">
            <v>23.3</v>
          </cell>
          <cell r="AF322" t="str">
            <v>23.9</v>
          </cell>
          <cell r="AG322" t="str">
            <v>○</v>
          </cell>
          <cell r="AH322" t="str">
            <v>様式4-1、切り捨て処理、増額
屋根図なし</v>
          </cell>
        </row>
        <row r="323">
          <cell r="B323" t="str">
            <v>10A-5682</v>
          </cell>
          <cell r="E323" t="str">
            <v>ｻｯﾄﾝﾎﾃﾙｽﾞ外皮及び給湯設備改修事業</v>
          </cell>
          <cell r="F323" t="str">
            <v>株式会社Satton Hotels and Resorts    今井　義徳</v>
          </cell>
          <cell r="G323" t="str">
            <v>株式会社Satton Hotels and Resorts</v>
          </cell>
          <cell r="I323" t="str">
            <v>今井　義徳</v>
          </cell>
          <cell r="J323" t="str">
            <v>株式会社エコシステム</v>
          </cell>
          <cell r="L323" t="str">
            <v>代表取締役</v>
          </cell>
          <cell r="M323" t="str">
            <v>野々村　明</v>
          </cell>
          <cell r="N323" t="str">
            <v>403-0017</v>
          </cell>
          <cell r="O323" t="str">
            <v>山梨県富士吉田市新西原2-20-25ﾃﾞｭｰﾌﾟﾚｯｸｽﾏｳﾝﾄ藤井E- 105</v>
          </cell>
          <cell r="P323" t="str">
            <v>eco-system@hb.tp1.jp</v>
          </cell>
          <cell r="Q323" t="str">
            <v>0555-72-8278</v>
          </cell>
          <cell r="R323" t="str">
            <v>0555-72-8279</v>
          </cell>
          <cell r="S323">
            <v>4215</v>
          </cell>
          <cell r="T323">
            <v>16000</v>
          </cell>
          <cell r="U323">
            <v>9735</v>
          </cell>
          <cell r="V323">
            <v>13950</v>
          </cell>
          <cell r="W323">
            <v>16000</v>
          </cell>
          <cell r="X323">
            <v>29950</v>
          </cell>
          <cell r="Y323">
            <v>4650</v>
          </cell>
          <cell r="Z323">
            <v>5333</v>
          </cell>
          <cell r="AA323">
            <v>9983</v>
          </cell>
          <cell r="AB323">
            <v>0</v>
          </cell>
          <cell r="AC323">
            <v>9983</v>
          </cell>
          <cell r="AD323">
            <v>9983</v>
          </cell>
          <cell r="AE323" t="str">
            <v>23.3</v>
          </cell>
          <cell r="AF323" t="str">
            <v>23.4</v>
          </cell>
          <cell r="AG323" t="str">
            <v>○</v>
          </cell>
        </row>
        <row r="324">
          <cell r="B324" t="str">
            <v>10A-5683</v>
          </cell>
          <cell r="C324">
            <v>5</v>
          </cell>
          <cell r="E324" t="str">
            <v>宮地病院におけるエネルギーサービス事業</v>
          </cell>
          <cell r="F324" t="str">
            <v>株式会社関電エネルギーソリューション    田中　宏毅</v>
          </cell>
          <cell r="G324" t="str">
            <v>株式会社関電エネルギーソリューション</v>
          </cell>
          <cell r="I324" t="str">
            <v>田中　宏毅</v>
          </cell>
          <cell r="J324" t="str">
            <v>株式会社関電エネルギーソリューション</v>
          </cell>
          <cell r="K324" t="str">
            <v>営業本部ユーティリティ営業部</v>
          </cell>
          <cell r="L324" t="str">
            <v>課長</v>
          </cell>
          <cell r="M324" t="str">
            <v>山岸　源</v>
          </cell>
          <cell r="N324" t="str">
            <v>530-0005</v>
          </cell>
          <cell r="O324" t="str">
            <v>大阪府大阪市北区中之島３丁目６番１６号　関電ビルディング７階</v>
          </cell>
          <cell r="P324" t="str">
            <v>yamagishi@kenes.jp</v>
          </cell>
          <cell r="Q324" t="str">
            <v>090-6828-0718</v>
          </cell>
          <cell r="R324" t="str">
            <v>06-6441-5981</v>
          </cell>
          <cell r="S324">
            <v>2126</v>
          </cell>
          <cell r="T324">
            <v>18725</v>
          </cell>
          <cell r="U324">
            <v>33787</v>
          </cell>
          <cell r="V324">
            <v>35913</v>
          </cell>
          <cell r="W324">
            <v>18725</v>
          </cell>
          <cell r="X324">
            <v>54638</v>
          </cell>
          <cell r="Y324">
            <v>11971</v>
          </cell>
          <cell r="Z324">
            <v>6241</v>
          </cell>
          <cell r="AA324">
            <v>18212</v>
          </cell>
          <cell r="AB324">
            <v>400</v>
          </cell>
          <cell r="AC324">
            <v>18612</v>
          </cell>
          <cell r="AD324">
            <v>18613</v>
          </cell>
          <cell r="AE324" t="str">
            <v>23.3</v>
          </cell>
          <cell r="AF324" t="str">
            <v>24.3</v>
          </cell>
          <cell r="AG324" t="str">
            <v>○</v>
          </cell>
          <cell r="AH324" t="str">
            <v>様式4-1、切り捨て処理、減額</v>
          </cell>
        </row>
        <row r="325">
          <cell r="B325" t="str">
            <v>10A-5685</v>
          </cell>
          <cell r="C325">
            <v>1</v>
          </cell>
          <cell r="E325" t="str">
            <v>LOMASU　Build　空調改修工事</v>
          </cell>
          <cell r="F325" t="str">
            <v>株式会社　長大商事  代表取締役  長谷川　了</v>
          </cell>
          <cell r="G325" t="str">
            <v>株式会社　長大商事</v>
          </cell>
          <cell r="H325" t="str">
            <v>代表取締役</v>
          </cell>
          <cell r="I325" t="str">
            <v>長谷川　了</v>
          </cell>
          <cell r="J325" t="str">
            <v>株式会社朝日機器エンジニアリング</v>
          </cell>
          <cell r="K325" t="str">
            <v>営業1部</v>
          </cell>
          <cell r="M325" t="str">
            <v>澤木　道</v>
          </cell>
          <cell r="N325" t="str">
            <v>462-0018</v>
          </cell>
          <cell r="O325" t="str">
            <v>愛知県名古屋市北区玄馬町149番地</v>
          </cell>
          <cell r="P325" t="str">
            <v>t_sawaki@akefron.co.jp</v>
          </cell>
          <cell r="Q325" t="str">
            <v>052-902-9213</v>
          </cell>
          <cell r="R325" t="str">
            <v>052-902-9222</v>
          </cell>
          <cell r="S325">
            <v>1190</v>
          </cell>
          <cell r="T325">
            <v>4950</v>
          </cell>
          <cell r="U325">
            <v>3050</v>
          </cell>
          <cell r="V325">
            <v>4240</v>
          </cell>
          <cell r="W325">
            <v>4950</v>
          </cell>
          <cell r="X325">
            <v>9190</v>
          </cell>
          <cell r="Y325">
            <v>1413</v>
          </cell>
          <cell r="Z325">
            <v>1650</v>
          </cell>
          <cell r="AA325">
            <v>3063</v>
          </cell>
          <cell r="AB325">
            <v>67</v>
          </cell>
          <cell r="AC325">
            <v>3130</v>
          </cell>
          <cell r="AD325">
            <v>3130</v>
          </cell>
          <cell r="AE325" t="str">
            <v>23.2</v>
          </cell>
          <cell r="AF325" t="str">
            <v>23.4</v>
          </cell>
          <cell r="AG325" t="str">
            <v>○</v>
          </cell>
          <cell r="AH325" t="str">
            <v>工期確認→OK
屋根図なし</v>
          </cell>
        </row>
        <row r="326">
          <cell r="B326" t="str">
            <v>10A-5688</v>
          </cell>
          <cell r="E326" t="str">
            <v>空調更新及び省エネ改修工事</v>
          </cell>
          <cell r="F326" t="str">
            <v>フジＢＣ技研株式会社  　  伊藤　満</v>
          </cell>
          <cell r="G326" t="str">
            <v>フジＢＣ技研株式会社</v>
          </cell>
          <cell r="H326" t="str">
            <v>　</v>
          </cell>
          <cell r="I326" t="str">
            <v>伊藤　満</v>
          </cell>
          <cell r="J326" t="str">
            <v>三菱電機ビルテクノサービス株式会社</v>
          </cell>
          <cell r="K326" t="str">
            <v>冷熱部設備工事ｸﾞﾙｰﾌﾟ</v>
          </cell>
          <cell r="L326" t="str">
            <v>主事</v>
          </cell>
          <cell r="M326" t="str">
            <v>大江　佳也</v>
          </cell>
          <cell r="N326" t="str">
            <v>450-0045</v>
          </cell>
          <cell r="O326" t="str">
            <v>愛知県名古屋市中村区名駅１－１－４</v>
          </cell>
          <cell r="P326" t="str">
            <v>ohe.yoshinari@meltec.co.jp</v>
          </cell>
          <cell r="Q326" t="str">
            <v>052-589-1871</v>
          </cell>
          <cell r="R326" t="str">
            <v>052-589-1877</v>
          </cell>
          <cell r="S326">
            <v>3761</v>
          </cell>
          <cell r="T326">
            <v>7250</v>
          </cell>
          <cell r="U326">
            <v>2573</v>
          </cell>
          <cell r="V326">
            <v>6334</v>
          </cell>
          <cell r="W326">
            <v>7250</v>
          </cell>
          <cell r="X326">
            <v>13584</v>
          </cell>
          <cell r="Y326">
            <v>2111</v>
          </cell>
          <cell r="Z326">
            <v>2416</v>
          </cell>
          <cell r="AA326">
            <v>4527</v>
          </cell>
          <cell r="AB326">
            <v>99</v>
          </cell>
          <cell r="AC326">
            <v>4626</v>
          </cell>
          <cell r="AD326">
            <v>4628</v>
          </cell>
          <cell r="AE326" t="str">
            <v>23.3</v>
          </cell>
          <cell r="AF326" t="str">
            <v>23.6</v>
          </cell>
          <cell r="AG326" t="str">
            <v>○</v>
          </cell>
          <cell r="AH326" t="str">
            <v>工期確認→OK
様式4-1、切り捨て処理、減額</v>
          </cell>
        </row>
        <row r="327">
          <cell r="B327" t="str">
            <v>10A-5689</v>
          </cell>
          <cell r="C327">
            <v>1</v>
          </cell>
          <cell r="E327" t="str">
            <v>北品川森谷ビル　省エネ改修工事</v>
          </cell>
          <cell r="F327" t="str">
            <v>森谷商事株式会社    森谷　太郎</v>
          </cell>
          <cell r="G327" t="str">
            <v>森谷商事株式会社</v>
          </cell>
          <cell r="I327" t="str">
            <v>森谷　太郎</v>
          </cell>
          <cell r="J327" t="str">
            <v>ダイキンエアテクノ株式会社</v>
          </cell>
          <cell r="K327" t="str">
            <v>ビルシステム営業部</v>
          </cell>
          <cell r="M327" t="str">
            <v>佐藤才智</v>
          </cell>
          <cell r="N327" t="str">
            <v>130-0026</v>
          </cell>
          <cell r="O327" t="str">
            <v>東京都墨田区両国2-10-8</v>
          </cell>
          <cell r="P327" t="str">
            <v>saichi.satou@grp.daikin.co.jp</v>
          </cell>
          <cell r="Q327" t="str">
            <v>03-5624-6126</v>
          </cell>
          <cell r="R327" t="str">
            <v>03-5624-6127</v>
          </cell>
          <cell r="S327">
            <v>11000</v>
          </cell>
          <cell r="T327">
            <v>119427</v>
          </cell>
          <cell r="U327">
            <v>194573</v>
          </cell>
          <cell r="V327">
            <v>205573</v>
          </cell>
          <cell r="W327">
            <v>119427</v>
          </cell>
          <cell r="X327">
            <v>325000</v>
          </cell>
          <cell r="Y327">
            <v>68524</v>
          </cell>
          <cell r="Z327">
            <v>39809</v>
          </cell>
          <cell r="AA327">
            <v>100000</v>
          </cell>
          <cell r="AB327">
            <v>0</v>
          </cell>
          <cell r="AC327">
            <v>100000</v>
          </cell>
          <cell r="AD327">
            <v>100000</v>
          </cell>
          <cell r="AE327" t="str">
            <v>23.3</v>
          </cell>
          <cell r="AF327" t="str">
            <v>23.12</v>
          </cell>
          <cell r="AG327" t="str">
            <v>○</v>
          </cell>
        </row>
        <row r="328">
          <cell r="B328" t="str">
            <v>10A-5692</v>
          </cell>
          <cell r="E328" t="str">
            <v>医療法人碩済会　加治木記念病院　省エネ改修推進事業</v>
          </cell>
          <cell r="F328" t="str">
            <v>医療法人　碩済会  理事長  木本　恵子</v>
          </cell>
          <cell r="G328" t="str">
            <v>医療法人　碩済会</v>
          </cell>
          <cell r="H328" t="str">
            <v>理事長</v>
          </cell>
          <cell r="I328" t="str">
            <v>木本　恵子</v>
          </cell>
          <cell r="J328" t="str">
            <v>株式会社ディー・エス・テック</v>
          </cell>
          <cell r="K328" t="str">
            <v>ソリューション部</v>
          </cell>
          <cell r="L328" t="str">
            <v>社員</v>
          </cell>
          <cell r="M328" t="str">
            <v>森　謙一</v>
          </cell>
          <cell r="N328" t="str">
            <v>812-0004</v>
          </cell>
          <cell r="O328" t="str">
            <v>福岡県福岡市博多区榎田2丁目1番18号</v>
          </cell>
          <cell r="P328" t="str">
            <v>kenichi.mori@grp.daikin.co.jp</v>
          </cell>
          <cell r="Q328" t="str">
            <v>092-411-9243</v>
          </cell>
          <cell r="R328" t="str">
            <v>092-481-0757</v>
          </cell>
          <cell r="S328">
            <v>5640</v>
          </cell>
          <cell r="T328">
            <v>37264</v>
          </cell>
          <cell r="U328">
            <v>22267</v>
          </cell>
          <cell r="V328">
            <v>27907</v>
          </cell>
          <cell r="W328">
            <v>37264</v>
          </cell>
          <cell r="X328">
            <v>65171</v>
          </cell>
          <cell r="Y328">
            <v>9302</v>
          </cell>
          <cell r="Z328">
            <v>12421</v>
          </cell>
          <cell r="AA328">
            <v>21723</v>
          </cell>
          <cell r="AB328">
            <v>457</v>
          </cell>
          <cell r="AC328">
            <v>22180</v>
          </cell>
          <cell r="AD328">
            <v>22180</v>
          </cell>
          <cell r="AE328" t="str">
            <v>23.3</v>
          </cell>
          <cell r="AF328" t="str">
            <v>23.12</v>
          </cell>
          <cell r="AG328" t="str">
            <v>○</v>
          </cell>
        </row>
        <row r="329">
          <cell r="B329" t="str">
            <v>10A-5693</v>
          </cell>
          <cell r="C329">
            <v>1</v>
          </cell>
          <cell r="E329" t="str">
            <v>ホテル市松　空調設備省エネ改修工事</v>
          </cell>
          <cell r="F329" t="str">
            <v>榮華商事株式会社    中村　美智子</v>
          </cell>
          <cell r="G329" t="str">
            <v>榮華商事株式会社</v>
          </cell>
          <cell r="I329" t="str">
            <v>中村　美智子</v>
          </cell>
          <cell r="J329" t="str">
            <v>株式会社ネオテック</v>
          </cell>
          <cell r="L329" t="str">
            <v>代表取締役</v>
          </cell>
          <cell r="M329" t="str">
            <v>片岡　幸哉</v>
          </cell>
          <cell r="N329" t="str">
            <v>274-0816</v>
          </cell>
          <cell r="O329" t="str">
            <v>千葉県千葉県船橋市芝山2-14-28</v>
          </cell>
          <cell r="P329" t="str">
            <v>neotech.kk@earth.ocn.ne.jp</v>
          </cell>
          <cell r="Q329" t="str">
            <v>047-496-5570</v>
          </cell>
          <cell r="R329" t="str">
            <v>047-496-5576</v>
          </cell>
          <cell r="S329">
            <v>1000</v>
          </cell>
          <cell r="T329">
            <v>12000</v>
          </cell>
          <cell r="U329">
            <v>7641</v>
          </cell>
          <cell r="V329">
            <v>8641</v>
          </cell>
          <cell r="W329">
            <v>12000</v>
          </cell>
          <cell r="X329">
            <v>20641</v>
          </cell>
          <cell r="Y329">
            <v>2880</v>
          </cell>
          <cell r="Z329">
            <v>4000</v>
          </cell>
          <cell r="AA329">
            <v>6880</v>
          </cell>
          <cell r="AB329">
            <v>0</v>
          </cell>
          <cell r="AC329">
            <v>6880</v>
          </cell>
          <cell r="AD329">
            <v>6880</v>
          </cell>
          <cell r="AE329" t="str">
            <v>23.3</v>
          </cell>
          <cell r="AF329" t="str">
            <v>23.6</v>
          </cell>
          <cell r="AG329" t="str">
            <v>○</v>
          </cell>
        </row>
        <row r="330">
          <cell r="B330" t="str">
            <v>10A-5694</v>
          </cell>
          <cell r="E330" t="str">
            <v>ベネフィットホテル岡山1号館省エネ改修工事</v>
          </cell>
          <cell r="F330" t="str">
            <v>ベネフィットホテル株式会社    濱岡　喜範</v>
          </cell>
          <cell r="G330" t="str">
            <v>ベネフィットホテル株式会社</v>
          </cell>
          <cell r="I330" t="str">
            <v>濱岡　喜範</v>
          </cell>
          <cell r="J330" t="str">
            <v>つばめガス株式会社</v>
          </cell>
          <cell r="K330" t="str">
            <v>総務部</v>
          </cell>
          <cell r="L330" t="str">
            <v>担当</v>
          </cell>
          <cell r="M330" t="str">
            <v>岡本　太</v>
          </cell>
          <cell r="N330" t="str">
            <v>702-8021</v>
          </cell>
          <cell r="O330" t="str">
            <v>岡山県岡山市南区福田174</v>
          </cell>
          <cell r="P330" t="str">
            <v>soumu@tsubamegas.com</v>
          </cell>
          <cell r="Q330" t="str">
            <v>086-263-6666</v>
          </cell>
          <cell r="R330" t="str">
            <v>086-263-6607</v>
          </cell>
          <cell r="S330">
            <v>3882</v>
          </cell>
          <cell r="T330">
            <v>8644</v>
          </cell>
          <cell r="U330">
            <v>8285</v>
          </cell>
          <cell r="V330">
            <v>12167</v>
          </cell>
          <cell r="W330">
            <v>8644</v>
          </cell>
          <cell r="X330">
            <v>20811</v>
          </cell>
          <cell r="Y330">
            <v>4055</v>
          </cell>
          <cell r="Z330">
            <v>2881</v>
          </cell>
          <cell r="AA330">
            <v>6936</v>
          </cell>
          <cell r="AB330">
            <v>152</v>
          </cell>
          <cell r="AC330">
            <v>7088</v>
          </cell>
          <cell r="AD330">
            <v>7088</v>
          </cell>
          <cell r="AE330" t="str">
            <v>23.3</v>
          </cell>
          <cell r="AF330" t="str">
            <v>24.2</v>
          </cell>
          <cell r="AG330" t="str">
            <v>○</v>
          </cell>
        </row>
        <row r="331">
          <cell r="B331" t="str">
            <v>10A-5695</v>
          </cell>
          <cell r="E331" t="str">
            <v>くすりのラブ益野店　省エネ改修事業</v>
          </cell>
          <cell r="F331" t="str">
            <v>株式会社ラブドラッグス    苑田　順一</v>
          </cell>
          <cell r="G331" t="str">
            <v>株式会社ラブドラッグス</v>
          </cell>
          <cell r="I331" t="str">
            <v>苑田　順一</v>
          </cell>
          <cell r="J331" t="str">
            <v>ダイキンエアテクノ株式会社</v>
          </cell>
          <cell r="K331" t="str">
            <v>技術</v>
          </cell>
          <cell r="M331" t="str">
            <v>平尾　昌宏</v>
          </cell>
          <cell r="N331" t="str">
            <v>700-0951</v>
          </cell>
          <cell r="O331" t="str">
            <v>岡山県岡山市北区田中130-108</v>
          </cell>
          <cell r="P331" t="str">
            <v>masahiro.hirao@grp.daikin.co.jp</v>
          </cell>
          <cell r="Q331" t="str">
            <v>086-245-2591</v>
          </cell>
          <cell r="R331" t="str">
            <v>086-245-2590</v>
          </cell>
          <cell r="S331">
            <v>1400</v>
          </cell>
          <cell r="T331">
            <v>3100</v>
          </cell>
          <cell r="U331">
            <v>9300</v>
          </cell>
          <cell r="V331">
            <v>10700</v>
          </cell>
          <cell r="W331">
            <v>3100</v>
          </cell>
          <cell r="X331">
            <v>13800</v>
          </cell>
          <cell r="Y331">
            <v>3566</v>
          </cell>
          <cell r="Z331">
            <v>1033</v>
          </cell>
          <cell r="AA331">
            <v>4599</v>
          </cell>
          <cell r="AB331">
            <v>101</v>
          </cell>
          <cell r="AC331">
            <v>4700</v>
          </cell>
          <cell r="AD331">
            <v>4700</v>
          </cell>
          <cell r="AE331" t="str">
            <v>23.3</v>
          </cell>
          <cell r="AF331" t="str">
            <v>23.4</v>
          </cell>
          <cell r="AG331" t="str">
            <v>○</v>
          </cell>
        </row>
        <row r="332">
          <cell r="B332" t="str">
            <v>10A-5699</v>
          </cell>
          <cell r="E332" t="str">
            <v>美浜シネマコンプレックス省エネ改修工事</v>
          </cell>
          <cell r="F332" t="str">
            <v>ザ・テラスホテルズ株式会社    國場　幸伸</v>
          </cell>
          <cell r="G332" t="str">
            <v>ザ・テラスホテルズ株式会社</v>
          </cell>
          <cell r="I332" t="str">
            <v>國場　幸伸</v>
          </cell>
          <cell r="J332" t="str">
            <v>ザ・テラスホテルズ株式会社</v>
          </cell>
          <cell r="K332" t="str">
            <v>ｺｸﾜ流通ｻｰﾋﾞｽｶﾝﾊﾟﾆｰｽﾀｰｼｱﾀｰｽﾞ</v>
          </cell>
          <cell r="L332" t="str">
            <v>課長補佐</v>
          </cell>
          <cell r="M332" t="str">
            <v>島袋　明</v>
          </cell>
          <cell r="N332" t="str">
            <v>900-8505</v>
          </cell>
          <cell r="O332" t="str">
            <v>沖縄県那覇市久茂地３丁目２１番1号</v>
          </cell>
          <cell r="P332" t="str">
            <v>a.shimabukuro@kokuwa-ds.jp</v>
          </cell>
          <cell r="Q332" t="str">
            <v>098-866-1255</v>
          </cell>
          <cell r="R332" t="str">
            <v>098-868-6434</v>
          </cell>
          <cell r="S332">
            <v>49390</v>
          </cell>
          <cell r="T332">
            <v>69440</v>
          </cell>
          <cell r="U332">
            <v>55560</v>
          </cell>
          <cell r="V332">
            <v>104950</v>
          </cell>
          <cell r="W332">
            <v>69440</v>
          </cell>
          <cell r="X332">
            <v>174390</v>
          </cell>
          <cell r="Y332">
            <v>34983</v>
          </cell>
          <cell r="Z332">
            <v>23146</v>
          </cell>
          <cell r="AA332">
            <v>58129</v>
          </cell>
          <cell r="AB332">
            <v>1278</v>
          </cell>
          <cell r="AC332">
            <v>59407</v>
          </cell>
          <cell r="AD332">
            <v>59409</v>
          </cell>
          <cell r="AE332" t="str">
            <v>23.2</v>
          </cell>
          <cell r="AF332" t="str">
            <v>23.12</v>
          </cell>
          <cell r="AG332" t="str">
            <v>○</v>
          </cell>
          <cell r="AH332" t="str">
            <v xml:space="preserve">
切り捨て処理、減額</v>
          </cell>
        </row>
        <row r="333">
          <cell r="B333" t="str">
            <v>10A-5701</v>
          </cell>
          <cell r="E333" t="str">
            <v>株式会社　イマナカ　本社社屋改修工事</v>
          </cell>
          <cell r="F333" t="str">
            <v>株式会社イマナカ  代表取締役  今中　健夫</v>
          </cell>
          <cell r="G333" t="str">
            <v>株式会社イマナカ</v>
          </cell>
          <cell r="H333" t="str">
            <v>代表取締役</v>
          </cell>
          <cell r="I333" t="str">
            <v>今中　健夫</v>
          </cell>
          <cell r="J333" t="str">
            <v>株式会社イマナカ</v>
          </cell>
          <cell r="L333" t="str">
            <v>代表取締役</v>
          </cell>
          <cell r="M333" t="str">
            <v>今中　健夫</v>
          </cell>
          <cell r="N333" t="str">
            <v>679-1334</v>
          </cell>
          <cell r="O333" t="str">
            <v>兵庫県多可郡多可町加美区箸荷５５４番地</v>
          </cell>
          <cell r="P333" t="str">
            <v>ima-co@ares.eonet.ne.jp</v>
          </cell>
          <cell r="Q333" t="str">
            <v>0795-36-0068</v>
          </cell>
          <cell r="R333" t="str">
            <v>0795-36-0270</v>
          </cell>
          <cell r="S333">
            <v>7242</v>
          </cell>
          <cell r="T333">
            <v>3389</v>
          </cell>
          <cell r="U333">
            <v>720</v>
          </cell>
          <cell r="V333">
            <v>7962</v>
          </cell>
          <cell r="W333">
            <v>3389</v>
          </cell>
          <cell r="X333">
            <v>11351</v>
          </cell>
          <cell r="Y333">
            <v>2654</v>
          </cell>
          <cell r="Z333">
            <v>1129</v>
          </cell>
          <cell r="AA333">
            <v>3783</v>
          </cell>
          <cell r="AB333">
            <v>80</v>
          </cell>
          <cell r="AC333">
            <v>3863</v>
          </cell>
          <cell r="AD333">
            <v>3756</v>
          </cell>
          <cell r="AE333" t="str">
            <v>23.3</v>
          </cell>
          <cell r="AF333" t="str">
            <v>23.10</v>
          </cell>
          <cell r="AG333" t="str">
            <v>○</v>
          </cell>
          <cell r="AH333" t="str">
            <v>部数が２部
屋根と外壁の割合不明
様式４－１、計算ミス修正、増額</v>
          </cell>
        </row>
        <row r="334">
          <cell r="B334" t="str">
            <v>10A-5703</v>
          </cell>
          <cell r="E334" t="str">
            <v>HOWAビル省エネ改修工事</v>
          </cell>
          <cell r="F334" t="str">
            <v>豊和開発株式会社  代表取締役  豊山　成根</v>
          </cell>
          <cell r="G334" t="str">
            <v>豊和開発株式会社</v>
          </cell>
          <cell r="H334" t="str">
            <v>代表取締役</v>
          </cell>
          <cell r="I334" t="str">
            <v>豊山　成根</v>
          </cell>
          <cell r="J334" t="str">
            <v>株式会社メリックス</v>
          </cell>
          <cell r="K334" t="str">
            <v>システム営業部</v>
          </cell>
          <cell r="L334" t="str">
            <v>部長代理</v>
          </cell>
          <cell r="M334" t="str">
            <v>重光孝宏</v>
          </cell>
          <cell r="N334" t="str">
            <v>530-0015</v>
          </cell>
          <cell r="O334" t="str">
            <v>大阪府大阪市北区中崎西4-3-32-12F</v>
          </cell>
          <cell r="P334" t="str">
            <v>info@office-station.com</v>
          </cell>
          <cell r="Q334" t="str">
            <v>06-6377-4855</v>
          </cell>
          <cell r="R334" t="str">
            <v>06-6371-5012</v>
          </cell>
          <cell r="S334">
            <v>2537</v>
          </cell>
          <cell r="T334">
            <v>12270</v>
          </cell>
          <cell r="U334">
            <v>2015</v>
          </cell>
          <cell r="V334">
            <v>4552</v>
          </cell>
          <cell r="W334">
            <v>12270</v>
          </cell>
          <cell r="X334">
            <v>16822</v>
          </cell>
          <cell r="Y334">
            <v>1517</v>
          </cell>
          <cell r="Z334">
            <v>4090</v>
          </cell>
          <cell r="AA334">
            <v>5607</v>
          </cell>
          <cell r="AB334">
            <v>0</v>
          </cell>
          <cell r="AC334">
            <v>5607</v>
          </cell>
          <cell r="AD334">
            <v>5607</v>
          </cell>
          <cell r="AE334" t="str">
            <v>23.3</v>
          </cell>
          <cell r="AF334" t="str">
            <v>23.4</v>
          </cell>
          <cell r="AG334" t="str">
            <v>○</v>
          </cell>
        </row>
        <row r="335">
          <cell r="B335" t="str">
            <v>10A-5707</v>
          </cell>
          <cell r="E335" t="str">
            <v>サーバ摂津千里丘店省エネ改修緊急支援事業</v>
          </cell>
          <cell r="F335" t="str">
            <v>株式会社ニッショードラッグ  代表取締役  寺西　忠幸</v>
          </cell>
          <cell r="G335" t="str">
            <v>株式会社ニッショードラッグ</v>
          </cell>
          <cell r="H335" t="str">
            <v>代表取締役</v>
          </cell>
          <cell r="I335" t="str">
            <v>寺西　忠幸</v>
          </cell>
          <cell r="J335" t="str">
            <v>東テク株式会社</v>
          </cell>
          <cell r="K335" t="str">
            <v>大阪支店リニューアル部</v>
          </cell>
          <cell r="L335" t="str">
            <v>部長</v>
          </cell>
          <cell r="M335" t="str">
            <v>糸満　睦夫</v>
          </cell>
          <cell r="N335" t="str">
            <v>541-0041</v>
          </cell>
          <cell r="O335" t="str">
            <v>大阪府大阪市中央区北浜３丁目７番１２号</v>
          </cell>
          <cell r="P335" t="str">
            <v>itomitsu-m@totech.co.jp</v>
          </cell>
          <cell r="Q335" t="str">
            <v>06-6203-9121</v>
          </cell>
          <cell r="R335" t="str">
            <v>06-6222-6015</v>
          </cell>
          <cell r="S335">
            <v>697</v>
          </cell>
          <cell r="T335">
            <v>2852</v>
          </cell>
          <cell r="U335">
            <v>4081</v>
          </cell>
          <cell r="V335">
            <v>4778</v>
          </cell>
          <cell r="W335">
            <v>2852</v>
          </cell>
          <cell r="X335">
            <v>7630</v>
          </cell>
          <cell r="Y335">
            <v>1592</v>
          </cell>
          <cell r="Z335">
            <v>950</v>
          </cell>
          <cell r="AA335">
            <v>2542</v>
          </cell>
          <cell r="AB335">
            <v>55</v>
          </cell>
          <cell r="AC335">
            <v>2597</v>
          </cell>
          <cell r="AD335">
            <v>2597</v>
          </cell>
          <cell r="AE335" t="str">
            <v>23.3</v>
          </cell>
          <cell r="AF335" t="str">
            <v>23.6</v>
          </cell>
          <cell r="AG335" t="str">
            <v>○</v>
          </cell>
        </row>
        <row r="336">
          <cell r="B336" t="str">
            <v>10A-5712</v>
          </cell>
          <cell r="E336" t="str">
            <v>マツモトビル省エネ改修工事</v>
          </cell>
          <cell r="F336" t="str">
            <v>松本株式会社    松本　晋也</v>
          </cell>
          <cell r="G336" t="str">
            <v>松本株式会社</v>
          </cell>
          <cell r="I336" t="str">
            <v>松本　晋也</v>
          </cell>
          <cell r="J336" t="str">
            <v>ﾀﾞｲｷﾝｴｱﾃｸﾉ㈱</v>
          </cell>
          <cell r="K336" t="str">
            <v>ﾋﾞﾙｼｽﾃﾑ営業部</v>
          </cell>
          <cell r="L336" t="str">
            <v>課長</v>
          </cell>
          <cell r="M336" t="str">
            <v>矢口智之</v>
          </cell>
          <cell r="N336" t="str">
            <v>130-0026</v>
          </cell>
          <cell r="O336" t="str">
            <v>東京都墨田区両国2-10-8 住友不動産両国ﾋﾞﾙ</v>
          </cell>
          <cell r="P336" t="str">
            <v>tomoyuki.yaguchi@grp.daikin.co.jp</v>
          </cell>
          <cell r="Q336" t="str">
            <v>03-5624-6126</v>
          </cell>
          <cell r="R336" t="str">
            <v>03-5624-6127</v>
          </cell>
          <cell r="S336">
            <v>11000</v>
          </cell>
          <cell r="T336">
            <v>78604</v>
          </cell>
          <cell r="U336">
            <v>80396</v>
          </cell>
          <cell r="V336">
            <v>91396</v>
          </cell>
          <cell r="W336">
            <v>78604</v>
          </cell>
          <cell r="X336">
            <v>170000</v>
          </cell>
          <cell r="Y336">
            <v>30465</v>
          </cell>
          <cell r="Z336">
            <v>25000</v>
          </cell>
          <cell r="AA336">
            <v>50000</v>
          </cell>
          <cell r="AB336">
            <v>0</v>
          </cell>
          <cell r="AC336">
            <v>50000</v>
          </cell>
          <cell r="AD336">
            <v>50000</v>
          </cell>
          <cell r="AE336" t="str">
            <v>23.3</v>
          </cell>
          <cell r="AF336" t="str">
            <v>23.11</v>
          </cell>
          <cell r="AG336" t="str">
            <v>○</v>
          </cell>
          <cell r="AH336" t="str">
            <v>押印書類（２種）再提出へ→OK</v>
          </cell>
        </row>
        <row r="337">
          <cell r="B337" t="str">
            <v>10A-5714</v>
          </cell>
          <cell r="E337" t="str">
            <v>小森建設株式会社　大桑おんま温泉　楽ちんの湯向け　総合省エネ改修事業</v>
          </cell>
          <cell r="F337" t="str">
            <v>小森建設株式会社  代表取締役社長  竿下　佳英</v>
          </cell>
          <cell r="G337" t="str">
            <v>小森建設株式会社</v>
          </cell>
          <cell r="H337" t="str">
            <v>代表取締役社長</v>
          </cell>
          <cell r="I337" t="str">
            <v>竿下　佳英</v>
          </cell>
          <cell r="J337" t="str">
            <v>エコ・プロセスエンジニアリング研究所</v>
          </cell>
          <cell r="K337" t="str">
            <v>環境・省エネ・CO2削減化　技術支援</v>
          </cell>
          <cell r="L337" t="str">
            <v>代表</v>
          </cell>
          <cell r="M337" t="str">
            <v>宮崎　昭</v>
          </cell>
          <cell r="N337" t="str">
            <v>923-1226</v>
          </cell>
          <cell r="O337" t="str">
            <v>石川県能美市緑が丘7-116</v>
          </cell>
          <cell r="P337" t="str">
            <v>epe-rese@po2.nsknet.or.jp</v>
          </cell>
          <cell r="Q337" t="str">
            <v>0761-51-8091</v>
          </cell>
          <cell r="R337" t="str">
            <v>0761-51-8090</v>
          </cell>
          <cell r="S337">
            <v>1390</v>
          </cell>
          <cell r="T337">
            <v>22500</v>
          </cell>
          <cell r="U337">
            <v>20000</v>
          </cell>
          <cell r="V337">
            <v>21390</v>
          </cell>
          <cell r="W337">
            <v>22500</v>
          </cell>
          <cell r="X337">
            <v>43890</v>
          </cell>
          <cell r="Y337">
            <v>7130</v>
          </cell>
          <cell r="Z337">
            <v>7500</v>
          </cell>
          <cell r="AA337">
            <v>14630</v>
          </cell>
          <cell r="AB337">
            <v>321</v>
          </cell>
          <cell r="AC337">
            <v>14951</v>
          </cell>
          <cell r="AD337">
            <v>14951</v>
          </cell>
          <cell r="AE337" t="str">
            <v>23.2</v>
          </cell>
          <cell r="AF337" t="str">
            <v>23.8</v>
          </cell>
          <cell r="AG337" t="str">
            <v>◎</v>
          </cell>
        </row>
        <row r="338">
          <cell r="B338" t="str">
            <v>10A-5715</v>
          </cell>
          <cell r="E338" t="str">
            <v>神姫バス㈱本社ビル事務所省エネ改修工事</v>
          </cell>
          <cell r="F338" t="str">
            <v>神姫バス株式会社  代表取締役  上杉　雅彦</v>
          </cell>
          <cell r="G338" t="str">
            <v>神姫バス株式会社</v>
          </cell>
          <cell r="H338" t="str">
            <v>代表取締役</v>
          </cell>
          <cell r="I338" t="str">
            <v>上杉　雅彦</v>
          </cell>
          <cell r="J338" t="str">
            <v>株式会社エヌ・エー・シィー</v>
          </cell>
          <cell r="K338" t="str">
            <v>工事部</v>
          </cell>
          <cell r="L338" t="str">
            <v>主任</v>
          </cell>
          <cell r="M338" t="str">
            <v>名定　宏祐</v>
          </cell>
          <cell r="N338" t="str">
            <v>670-0086</v>
          </cell>
          <cell r="O338" t="str">
            <v>兵庫県姫路市田寺4-13-18</v>
          </cell>
          <cell r="P338" t="str">
            <v>kousuke1201ekusuok@yahoo.co.jp</v>
          </cell>
          <cell r="Q338" t="str">
            <v>079-297-8784</v>
          </cell>
          <cell r="R338" t="str">
            <v>079-297-8079</v>
          </cell>
          <cell r="S338">
            <v>6400</v>
          </cell>
          <cell r="T338">
            <v>21502</v>
          </cell>
          <cell r="U338">
            <v>24598</v>
          </cell>
          <cell r="V338">
            <v>30998</v>
          </cell>
          <cell r="W338">
            <v>21502</v>
          </cell>
          <cell r="X338">
            <v>52500</v>
          </cell>
          <cell r="Y338">
            <v>10332</v>
          </cell>
          <cell r="Z338">
            <v>7167</v>
          </cell>
          <cell r="AA338">
            <v>17499</v>
          </cell>
          <cell r="AB338">
            <v>384</v>
          </cell>
          <cell r="AC338">
            <v>17883</v>
          </cell>
          <cell r="AD338">
            <v>17885</v>
          </cell>
          <cell r="AE338" t="str">
            <v>23.2</v>
          </cell>
          <cell r="AF338" t="str">
            <v>24.3</v>
          </cell>
          <cell r="AG338" t="str">
            <v>○</v>
          </cell>
          <cell r="AH338" t="str">
            <v>別添様式１：
様式4-1、切り捨て処理、減額</v>
          </cell>
        </row>
        <row r="339">
          <cell r="B339" t="str">
            <v>10A-5718</v>
          </cell>
          <cell r="C339">
            <v>1</v>
          </cell>
          <cell r="E339" t="str">
            <v>芦屋カンツリー倶楽部省エネ改修緊急支援事業</v>
          </cell>
          <cell r="F339" t="str">
            <v>社団法人　芦屋カンツリー倶楽部    稲鍵　雄康</v>
          </cell>
          <cell r="G339" t="str">
            <v>社団法人　芦屋カンツリー倶楽部</v>
          </cell>
          <cell r="I339" t="str">
            <v>稲鍵　雄康</v>
          </cell>
          <cell r="J339" t="str">
            <v>東テク株式会社</v>
          </cell>
          <cell r="K339" t="str">
            <v>大阪支店リニューアル部</v>
          </cell>
          <cell r="L339" t="str">
            <v>部長</v>
          </cell>
          <cell r="M339" t="str">
            <v>糸満　睦夫</v>
          </cell>
          <cell r="N339" t="str">
            <v>541-0041</v>
          </cell>
          <cell r="O339" t="str">
            <v>大阪府大阪市中央区北浜３丁目７番１２号</v>
          </cell>
          <cell r="P339" t="str">
            <v>itomitsu-m@totech.co.jp</v>
          </cell>
          <cell r="Q339" t="str">
            <v>06-6203-9121</v>
          </cell>
          <cell r="R339" t="str">
            <v>06-6222-6015</v>
          </cell>
          <cell r="S339">
            <v>1500</v>
          </cell>
          <cell r="T339">
            <v>27903</v>
          </cell>
          <cell r="U339">
            <v>52097</v>
          </cell>
          <cell r="V339">
            <v>53597</v>
          </cell>
          <cell r="W339">
            <v>27903</v>
          </cell>
          <cell r="X339">
            <v>81500</v>
          </cell>
          <cell r="Y339">
            <v>17865</v>
          </cell>
          <cell r="Z339">
            <v>9301</v>
          </cell>
          <cell r="AA339">
            <v>27166</v>
          </cell>
          <cell r="AB339">
            <v>597</v>
          </cell>
          <cell r="AC339">
            <v>27763</v>
          </cell>
          <cell r="AD339">
            <v>27763</v>
          </cell>
          <cell r="AE339" t="str">
            <v>23.2</v>
          </cell>
          <cell r="AF339" t="str">
            <v>23.7</v>
          </cell>
          <cell r="AG339" t="str">
            <v>◎</v>
          </cell>
        </row>
        <row r="340">
          <cell r="B340" t="str">
            <v>10A-5720</v>
          </cell>
          <cell r="C340">
            <v>1</v>
          </cell>
          <cell r="E340" t="str">
            <v>泉佐野漁協青空市場省エネ改修緊急支援事業</v>
          </cell>
          <cell r="F340" t="str">
            <v>泉佐野漁業協同組合    三好　廣治</v>
          </cell>
          <cell r="G340" t="str">
            <v>泉佐野漁業協同組合</v>
          </cell>
          <cell r="I340" t="str">
            <v>三好　廣治</v>
          </cell>
          <cell r="J340" t="str">
            <v>東テク株式会社</v>
          </cell>
          <cell r="K340" t="str">
            <v>大阪支店リニューアル部</v>
          </cell>
          <cell r="L340" t="str">
            <v>部長</v>
          </cell>
          <cell r="M340" t="str">
            <v>糸満　睦夫</v>
          </cell>
          <cell r="N340" t="str">
            <v>541-0041</v>
          </cell>
          <cell r="O340" t="str">
            <v>大阪府大阪市中央区北浜３丁目７番１２号</v>
          </cell>
          <cell r="P340" t="str">
            <v>itomitsu-m@totech.co.jp</v>
          </cell>
          <cell r="Q340" t="str">
            <v>06-6203-9121</v>
          </cell>
          <cell r="R340" t="str">
            <v>06-6222-6015</v>
          </cell>
          <cell r="S340">
            <v>2592</v>
          </cell>
          <cell r="T340">
            <v>12150</v>
          </cell>
          <cell r="U340">
            <v>5570</v>
          </cell>
          <cell r="V340">
            <v>8162</v>
          </cell>
          <cell r="W340">
            <v>12150</v>
          </cell>
          <cell r="X340">
            <v>20312</v>
          </cell>
          <cell r="Y340">
            <v>2720</v>
          </cell>
          <cell r="Z340">
            <v>4050</v>
          </cell>
          <cell r="AA340">
            <v>6770</v>
          </cell>
          <cell r="AB340">
            <v>148</v>
          </cell>
          <cell r="AC340">
            <v>6918</v>
          </cell>
          <cell r="AD340">
            <v>6918</v>
          </cell>
          <cell r="AE340" t="str">
            <v>23.3</v>
          </cell>
          <cell r="AF340" t="str">
            <v>23.7</v>
          </cell>
          <cell r="AG340" t="str">
            <v>○</v>
          </cell>
        </row>
        <row r="341">
          <cell r="B341" t="str">
            <v>10A-5721</v>
          </cell>
          <cell r="E341" t="str">
            <v>特別養護老人ホ-ムのぞみ改修工事</v>
          </cell>
          <cell r="F341" t="str">
            <v>社会福祉法人欅会　特別養護老人ホームのぞみ    加賀谷　吉也</v>
          </cell>
          <cell r="G341" t="str">
            <v>社会福祉法人欅会　特別養護老人ホームのぞみ</v>
          </cell>
          <cell r="I341" t="str">
            <v>加賀谷　吉也</v>
          </cell>
          <cell r="J341" t="str">
            <v>株式会社エアコン修理センタ-本部</v>
          </cell>
          <cell r="L341" t="str">
            <v>代表取締役</v>
          </cell>
          <cell r="M341" t="str">
            <v>鈴木　比呂</v>
          </cell>
          <cell r="N341" t="str">
            <v>333-0801</v>
          </cell>
          <cell r="O341" t="str">
            <v>埼玉県川口市東川口１-１５-１３</v>
          </cell>
          <cell r="P341" t="str">
            <v>arc1999@almond.ocn.ne.jp</v>
          </cell>
          <cell r="Q341" t="str">
            <v>048-446-9675</v>
          </cell>
          <cell r="R341" t="str">
            <v>048-446-9676</v>
          </cell>
          <cell r="S341">
            <v>2990</v>
          </cell>
          <cell r="T341">
            <v>17705</v>
          </cell>
          <cell r="U341">
            <v>21295</v>
          </cell>
          <cell r="V341">
            <v>24285</v>
          </cell>
          <cell r="W341">
            <v>17705</v>
          </cell>
          <cell r="X341">
            <v>41990</v>
          </cell>
          <cell r="Y341">
            <v>8095</v>
          </cell>
          <cell r="Z341">
            <v>5901</v>
          </cell>
          <cell r="AA341">
            <v>13996</v>
          </cell>
          <cell r="AB341">
            <v>308</v>
          </cell>
          <cell r="AC341">
            <v>14304</v>
          </cell>
          <cell r="AD341">
            <v>14304</v>
          </cell>
          <cell r="AE341" t="str">
            <v>23.3</v>
          </cell>
          <cell r="AF341" t="str">
            <v>23.5</v>
          </cell>
          <cell r="AG341" t="str">
            <v>◎</v>
          </cell>
          <cell r="AH341" t="str">
            <v>様式１：建築主と異なる→OK</v>
          </cell>
        </row>
        <row r="342">
          <cell r="B342" t="str">
            <v>10A-5723</v>
          </cell>
          <cell r="E342" t="str">
            <v>城西ビル省エネ改修事業</v>
          </cell>
          <cell r="F342" t="str">
            <v>株式会社　和通    中田　實宏</v>
          </cell>
          <cell r="G342" t="str">
            <v>株式会社　和通</v>
          </cell>
          <cell r="I342" t="str">
            <v>中田　實宏</v>
          </cell>
          <cell r="J342" t="str">
            <v>関西電力　株式会社</v>
          </cell>
          <cell r="K342" t="str">
            <v>和歌山営業所　エネルギー営業</v>
          </cell>
          <cell r="M342" t="str">
            <v>中城　清孝</v>
          </cell>
          <cell r="N342" t="str">
            <v>640-8145</v>
          </cell>
          <cell r="O342" t="str">
            <v>和歌山県和歌山市岡山丁４０番地</v>
          </cell>
          <cell r="P342" t="str">
            <v>nakagi.kiyotaka@e4.kepco.co.jp</v>
          </cell>
          <cell r="Q342" t="str">
            <v>073-463-0645</v>
          </cell>
          <cell r="R342" t="str">
            <v>073-463-0672</v>
          </cell>
          <cell r="S342">
            <v>3168</v>
          </cell>
          <cell r="T342">
            <v>91450</v>
          </cell>
          <cell r="U342">
            <v>50581</v>
          </cell>
          <cell r="V342">
            <v>53749</v>
          </cell>
          <cell r="W342">
            <v>91450</v>
          </cell>
          <cell r="X342">
            <v>145199</v>
          </cell>
          <cell r="Y342">
            <v>17916</v>
          </cell>
          <cell r="Z342">
            <v>30483</v>
          </cell>
          <cell r="AA342">
            <v>48399</v>
          </cell>
          <cell r="AB342">
            <v>0</v>
          </cell>
          <cell r="AC342">
            <v>48399</v>
          </cell>
          <cell r="AD342">
            <v>48399</v>
          </cell>
          <cell r="AE342" t="str">
            <v>23.3</v>
          </cell>
          <cell r="AF342" t="str">
            <v>24.3</v>
          </cell>
          <cell r="AG342" t="str">
            <v>○</v>
          </cell>
          <cell r="AH342" t="str">
            <v>「注意物件」</v>
          </cell>
        </row>
        <row r="343">
          <cell r="B343" t="str">
            <v>10A-5726</v>
          </cell>
          <cell r="E343" t="str">
            <v>特別養護老人ホームときわ苑　省エネ率15％削減保証サービス</v>
          </cell>
          <cell r="F343" t="str">
            <v>社会福祉法人　憲寿会  理事長  金城　憲保</v>
          </cell>
          <cell r="G343" t="str">
            <v>社会福祉法人　憲寿会</v>
          </cell>
          <cell r="H343" t="str">
            <v>理事長</v>
          </cell>
          <cell r="I343" t="str">
            <v>金城　憲保</v>
          </cell>
          <cell r="J343" t="str">
            <v>㈱沖縄ノンリスクサービス</v>
          </cell>
          <cell r="L343" t="str">
            <v>環境調査室長</v>
          </cell>
          <cell r="M343" t="str">
            <v>津嘉山　出</v>
          </cell>
          <cell r="N343" t="str">
            <v>900-0037</v>
          </cell>
          <cell r="O343" t="str">
            <v>沖縄県那覇市　辻　3-1-40</v>
          </cell>
          <cell r="P343" t="str">
            <v>tsukayama@nonrisk.co.jp</v>
          </cell>
          <cell r="Q343" t="str">
            <v>098-988-6301</v>
          </cell>
          <cell r="R343" t="str">
            <v>098-988-6302</v>
          </cell>
          <cell r="S343">
            <v>5230</v>
          </cell>
          <cell r="T343">
            <v>21162</v>
          </cell>
          <cell r="U343">
            <v>4802</v>
          </cell>
          <cell r="V343">
            <v>10032</v>
          </cell>
          <cell r="W343">
            <v>21162</v>
          </cell>
          <cell r="X343">
            <v>31194</v>
          </cell>
          <cell r="Y343">
            <v>3344</v>
          </cell>
          <cell r="Z343">
            <v>7054</v>
          </cell>
          <cell r="AA343">
            <v>10398</v>
          </cell>
          <cell r="AB343">
            <v>228</v>
          </cell>
          <cell r="AC343">
            <v>10626</v>
          </cell>
          <cell r="AD343">
            <v>10738</v>
          </cell>
          <cell r="AE343" t="str">
            <v>23.3</v>
          </cell>
          <cell r="AF343" t="str">
            <v>23.6</v>
          </cell>
          <cell r="AG343" t="str">
            <v>◎</v>
          </cell>
          <cell r="AH343" t="str">
            <v>壁掛けエアコン除外、減額</v>
          </cell>
        </row>
        <row r="344">
          <cell r="B344" t="str">
            <v>10A-5727</v>
          </cell>
          <cell r="E344" t="str">
            <v>ケアハウス　ホーリーハート大東における省エネ改修事業</v>
          </cell>
          <cell r="F344" t="str">
            <v>社会福祉法人　聖心会  理事長  市原　勝</v>
          </cell>
          <cell r="G344" t="str">
            <v>社会福祉法人　聖心会</v>
          </cell>
          <cell r="H344" t="str">
            <v>理事長</v>
          </cell>
          <cell r="I344" t="str">
            <v>市原　勝</v>
          </cell>
          <cell r="J344" t="str">
            <v>大阪ガス株式会社</v>
          </cell>
          <cell r="K344" t="str">
            <v>エネルギー開発部</v>
          </cell>
          <cell r="M344" t="str">
            <v>河井清貴</v>
          </cell>
          <cell r="N344" t="str">
            <v>541-0045</v>
          </cell>
          <cell r="O344" t="str">
            <v>大阪府大阪市中央区道修町３丁目５番１１号</v>
          </cell>
          <cell r="P344" t="str">
            <v>ki-kawai@osakagas.co.jp</v>
          </cell>
          <cell r="Q344" t="str">
            <v>06-6205-4670</v>
          </cell>
          <cell r="R344" t="str">
            <v>06-6202-2190</v>
          </cell>
          <cell r="S344">
            <v>699</v>
          </cell>
          <cell r="T344">
            <v>5400</v>
          </cell>
          <cell r="U344">
            <v>5887</v>
          </cell>
          <cell r="V344">
            <v>6586</v>
          </cell>
          <cell r="W344">
            <v>5400</v>
          </cell>
          <cell r="X344">
            <v>11986</v>
          </cell>
          <cell r="Y344">
            <v>2195</v>
          </cell>
          <cell r="Z344">
            <v>1800</v>
          </cell>
          <cell r="AA344">
            <v>3995</v>
          </cell>
          <cell r="AB344">
            <v>74</v>
          </cell>
          <cell r="AC344">
            <v>4069</v>
          </cell>
          <cell r="AD344">
            <v>4069</v>
          </cell>
          <cell r="AE344" t="str">
            <v>23.3</v>
          </cell>
          <cell r="AF344" t="str">
            <v>23.5</v>
          </cell>
          <cell r="AG344" t="str">
            <v>◎</v>
          </cell>
        </row>
        <row r="345">
          <cell r="B345" t="str">
            <v>10A-5728</v>
          </cell>
          <cell r="C345">
            <v>1</v>
          </cell>
          <cell r="E345" t="str">
            <v>ゆうゆう筑後店　建築物省エネ改修工事</v>
          </cell>
          <cell r="F345" t="str">
            <v>有限会社ゆうゆう  代表取締役  菊次　幾雄</v>
          </cell>
          <cell r="G345" t="str">
            <v>有限会社ゆうゆう</v>
          </cell>
          <cell r="H345" t="str">
            <v>代表取締役</v>
          </cell>
          <cell r="I345" t="str">
            <v>菊次　幾雄</v>
          </cell>
          <cell r="J345" t="str">
            <v>株式会社　アリガ</v>
          </cell>
          <cell r="K345" t="str">
            <v>店舗企画開発課</v>
          </cell>
          <cell r="L345" t="str">
            <v>課長</v>
          </cell>
          <cell r="M345" t="str">
            <v>星崎　憲征</v>
          </cell>
          <cell r="N345" t="str">
            <v>811-1311</v>
          </cell>
          <cell r="O345" t="str">
            <v>福岡県福岡市南区横手２－７－１</v>
          </cell>
          <cell r="P345" t="str">
            <v>n-hoshizaki@ariga-grp.co.jp</v>
          </cell>
          <cell r="Q345" t="str">
            <v>092-571-2113</v>
          </cell>
          <cell r="R345" t="str">
            <v>092-285-0489</v>
          </cell>
          <cell r="S345">
            <v>1833</v>
          </cell>
          <cell r="T345">
            <v>6109</v>
          </cell>
          <cell r="U345">
            <v>4208</v>
          </cell>
          <cell r="V345">
            <v>6041</v>
          </cell>
          <cell r="W345">
            <v>6109</v>
          </cell>
          <cell r="X345">
            <v>12150</v>
          </cell>
          <cell r="Y345">
            <v>2013</v>
          </cell>
          <cell r="Z345">
            <v>2036</v>
          </cell>
          <cell r="AA345">
            <v>4049</v>
          </cell>
          <cell r="AB345">
            <v>89</v>
          </cell>
          <cell r="AC345">
            <v>4138</v>
          </cell>
          <cell r="AD345">
            <v>4138</v>
          </cell>
          <cell r="AE345" t="str">
            <v>23.3</v>
          </cell>
          <cell r="AF345" t="str">
            <v>23.5</v>
          </cell>
          <cell r="AG345" t="str">
            <v>○</v>
          </cell>
        </row>
        <row r="346">
          <cell r="B346" t="str">
            <v>10A-5729</v>
          </cell>
          <cell r="E346" t="str">
            <v>特養ホ－ム　エイジハウス　省エネ改修事業</v>
          </cell>
          <cell r="F346" t="str">
            <v>社会福祉法人　エイジハウス  理事長  南　一倫</v>
          </cell>
          <cell r="G346" t="str">
            <v>社会福祉法人　エイジハウス</v>
          </cell>
          <cell r="H346" t="str">
            <v>理事長</v>
          </cell>
          <cell r="I346" t="str">
            <v>南　一倫</v>
          </cell>
          <cell r="J346" t="str">
            <v>ダイキンエアテクノ株式会社</v>
          </cell>
          <cell r="K346" t="str">
            <v>中部支店エンジニアリング部</v>
          </cell>
          <cell r="L346" t="str">
            <v>マネ－ジャ－</v>
          </cell>
          <cell r="M346" t="str">
            <v>佐藤　治</v>
          </cell>
          <cell r="N346" t="str">
            <v>454-0023</v>
          </cell>
          <cell r="O346" t="str">
            <v>愛知県名古屋市中川区石場町２番１</v>
          </cell>
          <cell r="P346" t="str">
            <v>osamu.satou@grp.daikin.co.jp</v>
          </cell>
          <cell r="Q346" t="str">
            <v>052-354-9111</v>
          </cell>
          <cell r="R346" t="str">
            <v>052-354-9112</v>
          </cell>
          <cell r="S346">
            <v>7700</v>
          </cell>
          <cell r="T346">
            <v>12141</v>
          </cell>
          <cell r="U346">
            <v>5730</v>
          </cell>
          <cell r="V346">
            <v>13430</v>
          </cell>
          <cell r="W346">
            <v>12141</v>
          </cell>
          <cell r="X346">
            <v>25571</v>
          </cell>
          <cell r="Y346">
            <v>4476</v>
          </cell>
          <cell r="Z346">
            <v>4047</v>
          </cell>
          <cell r="AA346">
            <v>8523</v>
          </cell>
          <cell r="AB346">
            <v>0</v>
          </cell>
          <cell r="AC346">
            <v>8523</v>
          </cell>
          <cell r="AD346">
            <v>8523</v>
          </cell>
          <cell r="AE346" t="str">
            <v>23.2</v>
          </cell>
          <cell r="AF346" t="str">
            <v>23.3</v>
          </cell>
          <cell r="AG346" t="str">
            <v>○</v>
          </cell>
        </row>
        <row r="347">
          <cell r="B347" t="str">
            <v>10A-5730</v>
          </cell>
          <cell r="E347" t="str">
            <v>サーバ芦屋大原店省エネ改修緊急支援事業</v>
          </cell>
          <cell r="F347" t="str">
            <v>株式会社ニッショードラッグ  代表取締役  寺西　忠幸</v>
          </cell>
          <cell r="G347" t="str">
            <v>株式会社ニッショードラッグ</v>
          </cell>
          <cell r="H347" t="str">
            <v>代表取締役</v>
          </cell>
          <cell r="I347" t="str">
            <v>寺西　忠幸</v>
          </cell>
          <cell r="J347" t="str">
            <v>東テク株式会社</v>
          </cell>
          <cell r="K347" t="str">
            <v>大阪支店リニューアル部</v>
          </cell>
          <cell r="L347" t="str">
            <v>部長</v>
          </cell>
          <cell r="M347" t="str">
            <v>糸満　睦夫</v>
          </cell>
          <cell r="N347" t="str">
            <v>541-0041</v>
          </cell>
          <cell r="O347" t="str">
            <v>大阪府大阪市中央区北浜３丁目７番１２号</v>
          </cell>
          <cell r="P347" t="str">
            <v>itomitsu-m@totech.co.jp</v>
          </cell>
          <cell r="Q347" t="str">
            <v>06-6203-9121</v>
          </cell>
          <cell r="R347" t="str">
            <v>06-6222-6015</v>
          </cell>
          <cell r="S347">
            <v>711</v>
          </cell>
          <cell r="T347">
            <v>2852</v>
          </cell>
          <cell r="U347">
            <v>3847</v>
          </cell>
          <cell r="V347">
            <v>4558</v>
          </cell>
          <cell r="W347">
            <v>2852</v>
          </cell>
          <cell r="X347">
            <v>7410</v>
          </cell>
          <cell r="Y347">
            <v>1519</v>
          </cell>
          <cell r="Z347">
            <v>950</v>
          </cell>
          <cell r="AA347">
            <v>2469</v>
          </cell>
          <cell r="AB347">
            <v>54</v>
          </cell>
          <cell r="AC347">
            <v>2523</v>
          </cell>
          <cell r="AD347">
            <v>2523</v>
          </cell>
          <cell r="AE347" t="str">
            <v>23.3</v>
          </cell>
          <cell r="AF347" t="str">
            <v>23.6</v>
          </cell>
          <cell r="AG347" t="str">
            <v>○</v>
          </cell>
        </row>
        <row r="348">
          <cell r="B348" t="str">
            <v>10A-5734</v>
          </cell>
          <cell r="E348" t="str">
            <v>和田山ホテル改修工事</v>
          </cell>
          <cell r="F348" t="str">
            <v>福井建設株式会社和田山支店  支店長  原田　昌二</v>
          </cell>
          <cell r="G348" t="str">
            <v>福井建設株式会社和田山支店</v>
          </cell>
          <cell r="H348" t="str">
            <v>支店長</v>
          </cell>
          <cell r="I348" t="str">
            <v>原田　昌二</v>
          </cell>
          <cell r="J348" t="str">
            <v>㈱但馬近畿工業</v>
          </cell>
          <cell r="K348" t="str">
            <v>企画営業Ｇ</v>
          </cell>
          <cell r="M348" t="str">
            <v>中山攻志</v>
          </cell>
          <cell r="N348" t="str">
            <v>667-0022</v>
          </cell>
          <cell r="O348" t="str">
            <v>兵庫県兵庫県養父市下網場208-3</v>
          </cell>
          <cell r="P348" t="str">
            <v>nakayama@tajimakinki.jp</v>
          </cell>
          <cell r="Q348" t="str">
            <v>079-662-6154</v>
          </cell>
          <cell r="R348" t="str">
            <v>079-662-6157</v>
          </cell>
          <cell r="S348">
            <v>2920</v>
          </cell>
          <cell r="T348">
            <v>33382</v>
          </cell>
          <cell r="U348">
            <v>15054</v>
          </cell>
          <cell r="V348">
            <v>17974</v>
          </cell>
          <cell r="W348">
            <v>33382</v>
          </cell>
          <cell r="X348">
            <v>51356</v>
          </cell>
          <cell r="Y348">
            <v>5991</v>
          </cell>
          <cell r="Z348">
            <v>11127</v>
          </cell>
          <cell r="AA348">
            <v>17118</v>
          </cell>
          <cell r="AB348">
            <v>376</v>
          </cell>
          <cell r="AC348">
            <v>17494</v>
          </cell>
          <cell r="AD348">
            <v>17494</v>
          </cell>
          <cell r="AE348" t="str">
            <v>23.3</v>
          </cell>
          <cell r="AF348" t="str">
            <v>23.12</v>
          </cell>
          <cell r="AG348" t="str">
            <v>◎</v>
          </cell>
        </row>
        <row r="349">
          <cell r="B349" t="str">
            <v>10A-5735</v>
          </cell>
          <cell r="C349">
            <v>1</v>
          </cell>
          <cell r="E349" t="str">
            <v>泉佐野漁協事務所棟省エネ改修緊急支援事業</v>
          </cell>
          <cell r="F349" t="str">
            <v>泉佐野漁業協同組合    三好　廣治</v>
          </cell>
          <cell r="G349" t="str">
            <v>泉佐野漁業協同組合</v>
          </cell>
          <cell r="I349" t="str">
            <v>三好　廣治</v>
          </cell>
          <cell r="J349" t="str">
            <v>東テク株式会社</v>
          </cell>
          <cell r="K349" t="str">
            <v>大阪支店リニューアル部</v>
          </cell>
          <cell r="L349" t="str">
            <v>部長</v>
          </cell>
          <cell r="M349" t="str">
            <v>糸満　睦夫</v>
          </cell>
          <cell r="N349" t="str">
            <v>541-0041</v>
          </cell>
          <cell r="O349" t="str">
            <v>大阪府大阪市中央区北浜３丁目７番１２号</v>
          </cell>
          <cell r="P349" t="str">
            <v>itomitsu-m@totech.co.jp</v>
          </cell>
          <cell r="Q349" t="str">
            <v>06-6203-9121</v>
          </cell>
          <cell r="R349" t="str">
            <v>06-6222-6015</v>
          </cell>
          <cell r="S349">
            <v>708</v>
          </cell>
          <cell r="T349">
            <v>11650</v>
          </cell>
          <cell r="U349">
            <v>3050</v>
          </cell>
          <cell r="V349">
            <v>3758</v>
          </cell>
          <cell r="W349">
            <v>11650</v>
          </cell>
          <cell r="X349">
            <v>15408</v>
          </cell>
          <cell r="Y349">
            <v>1252</v>
          </cell>
          <cell r="Z349">
            <v>3883</v>
          </cell>
          <cell r="AA349">
            <v>5135</v>
          </cell>
          <cell r="AB349">
            <v>112</v>
          </cell>
          <cell r="AC349">
            <v>5247</v>
          </cell>
          <cell r="AD349">
            <v>5247</v>
          </cell>
          <cell r="AE349" t="str">
            <v>23.3</v>
          </cell>
          <cell r="AF349" t="str">
            <v>23.7</v>
          </cell>
          <cell r="AG349" t="str">
            <v>○</v>
          </cell>
        </row>
        <row r="350">
          <cell r="B350" t="str">
            <v>10A-5736</v>
          </cell>
          <cell r="E350" t="str">
            <v>堤病院　空調改修工事</v>
          </cell>
          <cell r="F350" t="str">
            <v>堤病院    堤　宜敬</v>
          </cell>
          <cell r="G350" t="str">
            <v>堤病院</v>
          </cell>
          <cell r="I350" t="str">
            <v>堤　宜敬</v>
          </cell>
          <cell r="J350" t="str">
            <v>株式会社ディー･エス･テック</v>
          </cell>
          <cell r="K350" t="str">
            <v>ソリューション部</v>
          </cell>
          <cell r="L350" t="str">
            <v>主任</v>
          </cell>
          <cell r="M350" t="str">
            <v>米田　大輔</v>
          </cell>
          <cell r="N350" t="str">
            <v>812-0004</v>
          </cell>
          <cell r="O350" t="str">
            <v>福岡県福岡市博多区榎田２丁目１番１８号</v>
          </cell>
          <cell r="P350" t="str">
            <v>daisuke.yoneda@grp.daikin.co.jp</v>
          </cell>
          <cell r="Q350" t="str">
            <v>092-411-9243</v>
          </cell>
          <cell r="R350" t="str">
            <v>092-481-0757</v>
          </cell>
          <cell r="S350">
            <v>1400</v>
          </cell>
          <cell r="T350">
            <v>11900</v>
          </cell>
          <cell r="U350">
            <v>10200</v>
          </cell>
          <cell r="V350">
            <v>11600</v>
          </cell>
          <cell r="W350">
            <v>11900</v>
          </cell>
          <cell r="X350">
            <v>23500</v>
          </cell>
          <cell r="Y350">
            <v>3866</v>
          </cell>
          <cell r="Z350">
            <v>3966</v>
          </cell>
          <cell r="AA350">
            <v>7832</v>
          </cell>
          <cell r="AB350">
            <v>168</v>
          </cell>
          <cell r="AC350">
            <v>8000</v>
          </cell>
          <cell r="AD350">
            <v>8000</v>
          </cell>
          <cell r="AE350" t="str">
            <v>23.3</v>
          </cell>
          <cell r="AF350" t="str">
            <v>23.6</v>
          </cell>
          <cell r="AG350" t="str">
            <v>○</v>
          </cell>
        </row>
        <row r="351">
          <cell r="B351" t="str">
            <v>10A-5739</v>
          </cell>
          <cell r="E351" t="str">
            <v>株式会社シーズクリエイト省エネ改修緊急支援事業</v>
          </cell>
          <cell r="F351" t="str">
            <v>株式会社シーズクリエイト  代表取締役  宮城　正一</v>
          </cell>
          <cell r="G351" t="str">
            <v>株式会社シーズクリエイト</v>
          </cell>
          <cell r="H351" t="str">
            <v>代表取締役</v>
          </cell>
          <cell r="I351" t="str">
            <v>宮城　正一</v>
          </cell>
          <cell r="J351" t="str">
            <v>東テク株式会社</v>
          </cell>
          <cell r="K351" t="str">
            <v>大阪支店リニューアル部</v>
          </cell>
          <cell r="L351" t="str">
            <v>部長</v>
          </cell>
          <cell r="M351" t="str">
            <v>糸満　睦夫</v>
          </cell>
          <cell r="N351" t="str">
            <v>541-0041</v>
          </cell>
          <cell r="O351" t="str">
            <v>大阪府大阪市中央区北浜３丁目７番１２号</v>
          </cell>
          <cell r="P351" t="str">
            <v>itomitsu-m@totech.co.jp</v>
          </cell>
          <cell r="Q351" t="str">
            <v>06-6203-9121</v>
          </cell>
          <cell r="R351" t="str">
            <v>06-6222-6015</v>
          </cell>
          <cell r="S351">
            <v>3759</v>
          </cell>
          <cell r="T351">
            <v>10540</v>
          </cell>
          <cell r="U351">
            <v>4260</v>
          </cell>
          <cell r="V351">
            <v>8019</v>
          </cell>
          <cell r="W351">
            <v>10540</v>
          </cell>
          <cell r="X351">
            <v>18559</v>
          </cell>
          <cell r="Y351">
            <v>2673</v>
          </cell>
          <cell r="Z351">
            <v>3513</v>
          </cell>
          <cell r="AA351">
            <v>6186</v>
          </cell>
          <cell r="AB351">
            <v>136</v>
          </cell>
          <cell r="AC351">
            <v>6322</v>
          </cell>
          <cell r="AD351">
            <v>6322</v>
          </cell>
          <cell r="AE351" t="str">
            <v>23.3</v>
          </cell>
          <cell r="AF351" t="str">
            <v>23.7</v>
          </cell>
          <cell r="AG351" t="str">
            <v>○</v>
          </cell>
        </row>
        <row r="352">
          <cell r="B352" t="str">
            <v>10A-5740</v>
          </cell>
          <cell r="E352" t="str">
            <v>白石電気工事㈱事務所省エネ改修工事</v>
          </cell>
          <cell r="F352" t="str">
            <v>白石電気工事株式会社  代表取締役  白石　信治</v>
          </cell>
          <cell r="G352" t="str">
            <v>白石電気工事株式会社</v>
          </cell>
          <cell r="H352" t="str">
            <v>代表取締役</v>
          </cell>
          <cell r="I352" t="str">
            <v>白石　信治</v>
          </cell>
          <cell r="J352" t="str">
            <v>白石電気工事株式会社</v>
          </cell>
          <cell r="M352" t="str">
            <v>菅原　武</v>
          </cell>
          <cell r="N352" t="str">
            <v>988-0025</v>
          </cell>
          <cell r="O352" t="str">
            <v>宮城県気仙沼市内の脇一丁目１６番地</v>
          </cell>
          <cell r="P352" t="str">
            <v>t-sugawara@shiraishi-denki.co.jp</v>
          </cell>
          <cell r="Q352" t="str">
            <v>0226-22-2961</v>
          </cell>
          <cell r="R352" t="str">
            <v>0226-22-2975</v>
          </cell>
          <cell r="S352">
            <v>3138</v>
          </cell>
          <cell r="T352">
            <v>1848</v>
          </cell>
          <cell r="U352">
            <v>630</v>
          </cell>
          <cell r="V352">
            <v>3768</v>
          </cell>
          <cell r="W352">
            <v>1848</v>
          </cell>
          <cell r="X352">
            <v>5616</v>
          </cell>
          <cell r="Y352">
            <v>1256</v>
          </cell>
          <cell r="Z352">
            <v>616</v>
          </cell>
          <cell r="AA352">
            <v>1872</v>
          </cell>
          <cell r="AB352">
            <v>41</v>
          </cell>
          <cell r="AC352">
            <v>1913</v>
          </cell>
          <cell r="AD352">
            <v>1913</v>
          </cell>
          <cell r="AE352" t="str">
            <v>23.3</v>
          </cell>
          <cell r="AF352" t="str">
            <v>23.6</v>
          </cell>
          <cell r="AG352" t="str">
            <v>○</v>
          </cell>
        </row>
        <row r="353">
          <cell r="B353" t="str">
            <v>10A-5741</v>
          </cell>
          <cell r="C353">
            <v>6</v>
          </cell>
          <cell r="E353" t="str">
            <v>ＩＳＰアカデミー　省エネ改修事業</v>
          </cell>
          <cell r="F353" t="str">
            <v>株式会社ＩＳＰアカデミー  代表取締役  林　和子</v>
          </cell>
          <cell r="G353" t="str">
            <v>株式会社ＩＳＰアカデミー</v>
          </cell>
          <cell r="H353" t="str">
            <v>代表取締役</v>
          </cell>
          <cell r="I353" t="str">
            <v>林　和子</v>
          </cell>
          <cell r="J353" t="str">
            <v>日本テクノ㈱</v>
          </cell>
          <cell r="K353" t="str">
            <v>ＳＧ事業部</v>
          </cell>
          <cell r="L353" t="str">
            <v>係長</v>
          </cell>
          <cell r="M353" t="str">
            <v>青柳　誠</v>
          </cell>
          <cell r="N353" t="str">
            <v>163-0650</v>
          </cell>
          <cell r="O353" t="str">
            <v>東京都新宿区西新宿1‐25‐1</v>
          </cell>
          <cell r="P353" t="str">
            <v>aoyagi_makoto@n-techno.co.jp</v>
          </cell>
          <cell r="Q353" t="str">
            <v>03-5909-5259</v>
          </cell>
          <cell r="R353" t="str">
            <v>03-5909-5379</v>
          </cell>
          <cell r="S353">
            <v>5890</v>
          </cell>
          <cell r="T353">
            <v>4020</v>
          </cell>
          <cell r="U353">
            <v>2290</v>
          </cell>
          <cell r="V353">
            <v>8180</v>
          </cell>
          <cell r="W353">
            <v>4020</v>
          </cell>
          <cell r="X353">
            <v>12200</v>
          </cell>
          <cell r="Y353">
            <v>2726</v>
          </cell>
          <cell r="Z353">
            <v>1340</v>
          </cell>
          <cell r="AA353">
            <v>4066</v>
          </cell>
          <cell r="AB353">
            <v>89</v>
          </cell>
          <cell r="AC353">
            <v>4155</v>
          </cell>
          <cell r="AD353">
            <v>4799</v>
          </cell>
          <cell r="AE353" t="str">
            <v>23.3</v>
          </cell>
          <cell r="AF353" t="str">
            <v>23.5</v>
          </cell>
          <cell r="AG353" t="str">
            <v>◎</v>
          </cell>
          <cell r="AH353" t="str">
            <v>屋根図面なし
躯体工事仕分ミス修正、減額</v>
          </cell>
        </row>
        <row r="354">
          <cell r="B354" t="str">
            <v>10A-5746</v>
          </cell>
          <cell r="E354" t="str">
            <v>金沢三宮ビル省エネ改修緊急支援事業</v>
          </cell>
          <cell r="F354" t="str">
            <v>金沢土地建物株式会社  代表取締役  金沢　秀平</v>
          </cell>
          <cell r="G354" t="str">
            <v>金沢土地建物株式会社</v>
          </cell>
          <cell r="H354" t="str">
            <v>代表取締役</v>
          </cell>
          <cell r="I354" t="str">
            <v>金沢　秀平</v>
          </cell>
          <cell r="J354" t="str">
            <v>東テク株式会社</v>
          </cell>
          <cell r="K354" t="str">
            <v>大阪支店リニューアル部</v>
          </cell>
          <cell r="L354" t="str">
            <v>部長</v>
          </cell>
          <cell r="M354" t="str">
            <v>糸満　睦夫</v>
          </cell>
          <cell r="N354" t="str">
            <v>541-0041</v>
          </cell>
          <cell r="O354" t="str">
            <v>大阪府大阪市中央区北浜３丁目７番１２号</v>
          </cell>
          <cell r="P354" t="str">
            <v>itomitsu-m@totech.co.jp</v>
          </cell>
          <cell r="Q354" t="str">
            <v>06-6203-9121</v>
          </cell>
          <cell r="R354" t="str">
            <v>06-6222-6015</v>
          </cell>
          <cell r="S354">
            <v>4000</v>
          </cell>
          <cell r="T354">
            <v>33500</v>
          </cell>
          <cell r="U354">
            <v>20500</v>
          </cell>
          <cell r="V354">
            <v>24500</v>
          </cell>
          <cell r="W354">
            <v>33500</v>
          </cell>
          <cell r="X354">
            <v>58000</v>
          </cell>
          <cell r="Y354">
            <v>8166</v>
          </cell>
          <cell r="Z354">
            <v>11166</v>
          </cell>
          <cell r="AA354">
            <v>19332</v>
          </cell>
          <cell r="AB354">
            <v>425</v>
          </cell>
          <cell r="AC354">
            <v>19757</v>
          </cell>
          <cell r="AD354">
            <v>19757</v>
          </cell>
          <cell r="AE354" t="str">
            <v>23.3</v>
          </cell>
          <cell r="AF354" t="str">
            <v>24.3</v>
          </cell>
          <cell r="AG354" t="str">
            <v>○</v>
          </cell>
          <cell r="AH354" t="str">
            <v>押印（フィルム）代行者→OK</v>
          </cell>
        </row>
        <row r="355">
          <cell r="B355" t="str">
            <v>10A-5748</v>
          </cell>
          <cell r="E355" t="str">
            <v>老人保健施設　ゆうゆうの里　省エネ改修事業</v>
          </cell>
          <cell r="F355" t="str">
            <v>医療法人　宏友会  理事長  竹内　宏幸</v>
          </cell>
          <cell r="G355" t="str">
            <v>医療法人　宏友会</v>
          </cell>
          <cell r="H355" t="str">
            <v>理事長</v>
          </cell>
          <cell r="I355" t="str">
            <v>竹内　宏幸</v>
          </cell>
          <cell r="J355" t="str">
            <v>ダイキンエアテクノ株式会社</v>
          </cell>
          <cell r="K355" t="str">
            <v>エンジニアリング部</v>
          </cell>
          <cell r="L355" t="str">
            <v>課長</v>
          </cell>
          <cell r="M355" t="str">
            <v>根岸　寿</v>
          </cell>
          <cell r="N355" t="str">
            <v>454-0023</v>
          </cell>
          <cell r="O355" t="str">
            <v>愛知県名古屋市中川区石場町2番1</v>
          </cell>
          <cell r="P355" t="str">
            <v>hisashi.negishi@grp.daikin.co.jp</v>
          </cell>
          <cell r="Q355" t="str">
            <v>052-354-9111</v>
          </cell>
          <cell r="R355" t="str">
            <v>052-354-9112</v>
          </cell>
          <cell r="S355">
            <v>2343</v>
          </cell>
          <cell r="T355">
            <v>35892</v>
          </cell>
          <cell r="U355">
            <v>24422</v>
          </cell>
          <cell r="V355">
            <v>26765</v>
          </cell>
          <cell r="W355">
            <v>35892</v>
          </cell>
          <cell r="X355">
            <v>62657</v>
          </cell>
          <cell r="Y355">
            <v>8921</v>
          </cell>
          <cell r="Z355">
            <v>11964</v>
          </cell>
          <cell r="AA355">
            <v>20885</v>
          </cell>
          <cell r="AB355">
            <v>0</v>
          </cell>
          <cell r="AC355">
            <v>20885</v>
          </cell>
          <cell r="AD355">
            <v>20885</v>
          </cell>
          <cell r="AE355" t="str">
            <v>23.3</v>
          </cell>
          <cell r="AF355" t="str">
            <v>24.2</v>
          </cell>
          <cell r="AG355" t="str">
            <v>◎</v>
          </cell>
          <cell r="AH355" t="str">
            <v>屋根伏図なし</v>
          </cell>
        </row>
        <row r="356">
          <cell r="B356" t="str">
            <v>10A-5749</v>
          </cell>
          <cell r="C356">
            <v>5</v>
          </cell>
          <cell r="E356" t="str">
            <v>マルヤス工業株式会社　岡崎工場東事務所　省エネ改修事業</v>
          </cell>
          <cell r="F356" t="str">
            <v>マルヤス工業株式会社  代表取締役社長  山田　隆雄</v>
          </cell>
          <cell r="G356" t="str">
            <v>マルヤス工業株式会社</v>
          </cell>
          <cell r="H356" t="str">
            <v>代表取締役社長</v>
          </cell>
          <cell r="I356" t="str">
            <v>山田　隆雄</v>
          </cell>
          <cell r="J356" t="str">
            <v>ダイキンエアテクノ株式会社</v>
          </cell>
          <cell r="K356" t="str">
            <v>エンジニアリング部</v>
          </cell>
          <cell r="L356" t="str">
            <v>課長</v>
          </cell>
          <cell r="M356" t="str">
            <v>根岸　寿</v>
          </cell>
          <cell r="N356" t="str">
            <v>454-0023</v>
          </cell>
          <cell r="O356" t="str">
            <v>愛知県名古屋市中川区石場町2番1</v>
          </cell>
          <cell r="P356" t="str">
            <v>hisashi.negishi@grp.daikin.co.jp</v>
          </cell>
          <cell r="Q356" t="str">
            <v>052-354-9111</v>
          </cell>
          <cell r="R356" t="str">
            <v>052-354-9112</v>
          </cell>
          <cell r="S356">
            <v>640</v>
          </cell>
          <cell r="T356">
            <v>8793</v>
          </cell>
          <cell r="U356">
            <v>16927</v>
          </cell>
          <cell r="V356">
            <v>17567</v>
          </cell>
          <cell r="W356">
            <v>8793</v>
          </cell>
          <cell r="X356">
            <v>26360</v>
          </cell>
          <cell r="Y356">
            <v>5855</v>
          </cell>
          <cell r="Z356">
            <v>2931</v>
          </cell>
          <cell r="AA356">
            <v>8786</v>
          </cell>
          <cell r="AB356">
            <v>0</v>
          </cell>
          <cell r="AC356">
            <v>8786</v>
          </cell>
          <cell r="AD356">
            <v>8786</v>
          </cell>
          <cell r="AE356" t="str">
            <v>23.3</v>
          </cell>
          <cell r="AF356" t="str">
            <v>23.4</v>
          </cell>
          <cell r="AG356" t="str">
            <v>◎</v>
          </cell>
        </row>
        <row r="357">
          <cell r="B357" t="str">
            <v>10A-5751</v>
          </cell>
          <cell r="C357">
            <v>5</v>
          </cell>
          <cell r="E357" t="str">
            <v>特別養護老人ホーム美和の里省エネ改修事業</v>
          </cell>
          <cell r="F357" t="str">
            <v>社会福祉法人　親和会  理事長  杉山　恵子</v>
          </cell>
          <cell r="G357" t="str">
            <v>社会福祉法人　親和会</v>
          </cell>
          <cell r="H357" t="str">
            <v>理事長</v>
          </cell>
          <cell r="I357" t="str">
            <v>杉山　恵子</v>
          </cell>
          <cell r="J357" t="str">
            <v>ダイキンエアテクノ株式会社</v>
          </cell>
          <cell r="K357" t="str">
            <v>エンジニアリング部</v>
          </cell>
          <cell r="L357" t="str">
            <v>課長</v>
          </cell>
          <cell r="M357" t="str">
            <v>根岸　寿</v>
          </cell>
          <cell r="N357" t="str">
            <v>454-0023</v>
          </cell>
          <cell r="O357" t="str">
            <v>愛知県名古屋市中川区石場町２番１</v>
          </cell>
          <cell r="P357" t="str">
            <v>hisashi.negishi@grp.daikin.co.jp</v>
          </cell>
          <cell r="Q357" t="str">
            <v>052-354-9111</v>
          </cell>
          <cell r="R357" t="str">
            <v>052-354-9112</v>
          </cell>
          <cell r="S357">
            <v>4000</v>
          </cell>
          <cell r="T357">
            <v>21951</v>
          </cell>
          <cell r="U357">
            <v>21549</v>
          </cell>
          <cell r="V357">
            <v>25549</v>
          </cell>
          <cell r="W357">
            <v>21951</v>
          </cell>
          <cell r="X357">
            <v>47500</v>
          </cell>
          <cell r="Y357">
            <v>8516</v>
          </cell>
          <cell r="Z357">
            <v>7317</v>
          </cell>
          <cell r="AA357">
            <v>15833</v>
          </cell>
          <cell r="AB357">
            <v>0</v>
          </cell>
          <cell r="AC357">
            <v>15833</v>
          </cell>
          <cell r="AD357">
            <v>15833</v>
          </cell>
          <cell r="AE357" t="str">
            <v>23.3</v>
          </cell>
          <cell r="AF357" t="str">
            <v>24.2</v>
          </cell>
          <cell r="AG357" t="str">
            <v>○</v>
          </cell>
        </row>
      </sheetData>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bg1">
            <a:alpha val="45000"/>
          </a:schemeClr>
        </a:solidFill>
        <a:ln w="19050">
          <a:solidFill>
            <a:srgbClr val="FF0000"/>
          </a:solidFill>
        </a:ln>
      </a:spPr>
      <a:bodyPr vertOverflow="clip" horzOverflow="clip" rtlCol="0" anchor="t"/>
      <a:lstStyle>
        <a:defPPr algn="l">
          <a:defRPr kumimoji="1" sz="1100">
            <a:solidFill>
              <a:srgbClr val="FF0000"/>
            </a:solidFill>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66"/>
  <sheetViews>
    <sheetView showGridLines="0" tabSelected="1" view="pageBreakPreview" topLeftCell="A16" zoomScaleNormal="100" zoomScaleSheetLayoutView="100" workbookViewId="0">
      <selection activeCell="J39" sqref="J39"/>
    </sheetView>
  </sheetViews>
  <sheetFormatPr defaultRowHeight="12" x14ac:dyDescent="0.15"/>
  <cols>
    <col min="1" max="1" width="3.140625" customWidth="1"/>
    <col min="2" max="2" width="16.5703125" customWidth="1"/>
    <col min="4" max="4" width="13.85546875" customWidth="1"/>
    <col min="10" max="10" width="15" customWidth="1"/>
    <col min="11" max="11" width="3.140625" customWidth="1"/>
    <col min="12" max="12" width="14.42578125" customWidth="1"/>
  </cols>
  <sheetData>
    <row r="1" spans="1:13" ht="18.75" customHeight="1" x14ac:dyDescent="0.15">
      <c r="D1" s="945" t="s">
        <v>1102</v>
      </c>
      <c r="E1" s="945"/>
      <c r="F1" s="945"/>
      <c r="G1" s="945"/>
      <c r="H1" s="945"/>
    </row>
    <row r="2" spans="1:13" ht="18.75" customHeight="1" x14ac:dyDescent="0.15">
      <c r="C2" s="945" t="s">
        <v>1105</v>
      </c>
      <c r="D2" s="945"/>
      <c r="E2" s="945"/>
      <c r="F2" s="945"/>
      <c r="G2" s="945"/>
      <c r="H2" s="945"/>
      <c r="I2" s="945"/>
    </row>
    <row r="3" spans="1:13" ht="18.75" customHeight="1" x14ac:dyDescent="0.15">
      <c r="I3" t="s">
        <v>728</v>
      </c>
    </row>
    <row r="4" spans="1:13" ht="18.75" customHeight="1" x14ac:dyDescent="0.15">
      <c r="D4" s="945" t="s">
        <v>828</v>
      </c>
      <c r="E4" s="945"/>
      <c r="F4" s="945"/>
      <c r="G4" s="945"/>
      <c r="H4" s="945"/>
    </row>
    <row r="5" spans="1:13" ht="18.75" customHeight="1" x14ac:dyDescent="0.15">
      <c r="D5" s="945" t="s">
        <v>914</v>
      </c>
      <c r="E5" s="945"/>
      <c r="F5" s="945"/>
      <c r="G5" s="945"/>
      <c r="H5" s="945"/>
    </row>
    <row r="6" spans="1:13" ht="18.75" customHeight="1" x14ac:dyDescent="0.15"/>
    <row r="7" spans="1:13" ht="18.75" customHeight="1" x14ac:dyDescent="0.15">
      <c r="A7" s="341" t="s">
        <v>765</v>
      </c>
      <c r="B7" s="341"/>
      <c r="C7" s="341"/>
      <c r="D7" s="341"/>
      <c r="E7" s="341"/>
      <c r="F7" s="341"/>
      <c r="G7" s="341"/>
      <c r="H7" s="341"/>
      <c r="I7" s="341"/>
      <c r="J7" s="341"/>
      <c r="K7" s="341"/>
      <c r="L7" s="341"/>
      <c r="M7" s="341"/>
    </row>
    <row r="8" spans="1:13" ht="18.75" customHeight="1" x14ac:dyDescent="0.15">
      <c r="A8" s="341"/>
      <c r="B8" s="341" t="s">
        <v>991</v>
      </c>
      <c r="C8" s="341"/>
      <c r="D8" s="341"/>
      <c r="E8" s="341"/>
      <c r="F8" s="341"/>
      <c r="G8" s="341"/>
      <c r="H8" s="341"/>
      <c r="I8" s="341"/>
      <c r="J8" s="341"/>
      <c r="K8" s="341"/>
      <c r="L8" s="341"/>
      <c r="M8" s="341"/>
    </row>
    <row r="9" spans="1:13" ht="18.75" customHeight="1" x14ac:dyDescent="0.15">
      <c r="A9" s="341"/>
      <c r="B9" s="341" t="s">
        <v>809</v>
      </c>
      <c r="C9" s="341"/>
      <c r="D9" s="341"/>
      <c r="E9" s="341"/>
      <c r="F9" s="341"/>
      <c r="G9" s="341"/>
      <c r="H9" s="341"/>
      <c r="I9" s="341"/>
      <c r="J9" s="341"/>
      <c r="K9" s="341"/>
      <c r="L9" s="341"/>
      <c r="M9" s="341"/>
    </row>
    <row r="10" spans="1:13" ht="18.75" customHeight="1" x14ac:dyDescent="0.15">
      <c r="A10" s="341"/>
      <c r="B10" s="341"/>
      <c r="C10" s="341"/>
      <c r="D10" s="341"/>
      <c r="E10" s="341"/>
      <c r="F10" s="341"/>
      <c r="G10" s="341"/>
      <c r="H10" s="341" t="s">
        <v>810</v>
      </c>
      <c r="I10" s="341"/>
      <c r="J10" s="341"/>
      <c r="K10" s="341"/>
      <c r="L10" s="341"/>
      <c r="M10" s="341"/>
    </row>
    <row r="11" spans="1:13" ht="18.75" customHeight="1" x14ac:dyDescent="0.15">
      <c r="A11" s="341"/>
      <c r="B11" s="341" t="s">
        <v>766</v>
      </c>
      <c r="C11" s="341"/>
      <c r="D11" s="341"/>
      <c r="E11" s="341"/>
      <c r="F11" s="341"/>
      <c r="G11" s="341"/>
      <c r="H11" s="341"/>
      <c r="I11" s="341"/>
      <c r="J11" s="341"/>
      <c r="K11" s="341"/>
      <c r="L11" s="341"/>
      <c r="M11" s="341"/>
    </row>
    <row r="12" spans="1:13" ht="18.75" customHeight="1" x14ac:dyDescent="0.15">
      <c r="A12" s="341"/>
      <c r="B12" s="341" t="s">
        <v>946</v>
      </c>
      <c r="C12" s="341"/>
      <c r="D12" s="341"/>
      <c r="E12" s="341"/>
      <c r="F12" s="341"/>
      <c r="G12" s="341"/>
      <c r="H12" s="341"/>
      <c r="I12" s="341"/>
      <c r="J12" s="341"/>
      <c r="K12" s="341"/>
      <c r="L12" s="341"/>
      <c r="M12" s="341"/>
    </row>
    <row r="13" spans="1:13" ht="18.75" customHeight="1" x14ac:dyDescent="0.15">
      <c r="A13" s="341"/>
      <c r="B13" s="341" t="s">
        <v>953</v>
      </c>
      <c r="C13" s="341"/>
      <c r="D13" s="341"/>
      <c r="E13" s="341"/>
      <c r="F13" s="341"/>
      <c r="G13" s="341"/>
      <c r="H13" s="341"/>
      <c r="I13" s="341"/>
      <c r="J13" s="341"/>
      <c r="K13" s="341"/>
      <c r="L13" s="341"/>
      <c r="M13" s="341"/>
    </row>
    <row r="14" spans="1:13" ht="18.75" customHeight="1" x14ac:dyDescent="0.15">
      <c r="A14" s="341"/>
      <c r="B14" s="341" t="s">
        <v>947</v>
      </c>
      <c r="C14" s="341"/>
      <c r="D14" s="341"/>
      <c r="E14" s="341"/>
      <c r="F14" s="341"/>
      <c r="G14" s="341"/>
      <c r="H14" s="341"/>
      <c r="I14" s="341"/>
      <c r="J14" s="341"/>
      <c r="K14" s="341"/>
      <c r="L14" s="341"/>
      <c r="M14" s="341"/>
    </row>
    <row r="15" spans="1:13" ht="18.75" customHeight="1" x14ac:dyDescent="0.15">
      <c r="A15" s="341"/>
      <c r="B15" s="341"/>
      <c r="C15" s="341"/>
      <c r="D15" s="341"/>
      <c r="E15" s="341"/>
      <c r="F15" s="341"/>
      <c r="G15" s="341"/>
      <c r="H15" s="341"/>
      <c r="I15" s="341"/>
      <c r="J15" s="341"/>
      <c r="K15" s="341"/>
      <c r="L15" s="341"/>
      <c r="M15" s="341"/>
    </row>
    <row r="16" spans="1:13" ht="18.75" customHeight="1" x14ac:dyDescent="0.15">
      <c r="A16" s="341" t="s">
        <v>767</v>
      </c>
      <c r="B16" s="341"/>
      <c r="C16" s="341"/>
      <c r="D16" s="341"/>
      <c r="E16" s="341"/>
      <c r="F16" s="341"/>
      <c r="G16" s="341"/>
      <c r="H16" s="341"/>
      <c r="I16" s="341"/>
      <c r="J16" s="341"/>
      <c r="K16" s="341"/>
      <c r="L16" s="341"/>
      <c r="M16" s="341"/>
    </row>
    <row r="17" spans="1:13" ht="18.75" customHeight="1" x14ac:dyDescent="0.15">
      <c r="A17" s="341"/>
      <c r="B17" s="341" t="s">
        <v>768</v>
      </c>
      <c r="C17" s="341"/>
      <c r="D17" s="341"/>
      <c r="E17" s="341"/>
      <c r="F17" s="341"/>
      <c r="G17" s="341"/>
      <c r="H17" s="341"/>
      <c r="I17" s="341"/>
      <c r="J17" s="341"/>
      <c r="K17" s="341"/>
      <c r="L17" s="341"/>
      <c r="M17" s="341"/>
    </row>
    <row r="18" spans="1:13" ht="18.75" customHeight="1" x14ac:dyDescent="0.15">
      <c r="A18" s="341"/>
      <c r="B18" s="341" t="s">
        <v>811</v>
      </c>
      <c r="C18" s="341"/>
      <c r="D18" s="341"/>
      <c r="E18" s="341"/>
      <c r="F18" s="341"/>
      <c r="G18" s="341"/>
      <c r="H18" s="341"/>
      <c r="I18" s="341"/>
      <c r="J18" s="341"/>
      <c r="K18" s="341"/>
      <c r="L18" s="341"/>
      <c r="M18" s="341"/>
    </row>
    <row r="19" spans="1:13" ht="18.75" customHeight="1" x14ac:dyDescent="0.15">
      <c r="A19" s="341"/>
      <c r="B19" s="341" t="s">
        <v>812</v>
      </c>
      <c r="C19" s="341"/>
      <c r="D19" s="341"/>
      <c r="E19" s="341"/>
      <c r="F19" s="341"/>
      <c r="G19" s="341"/>
      <c r="H19" s="341"/>
      <c r="I19" s="341"/>
      <c r="J19" s="341"/>
      <c r="K19" s="341"/>
      <c r="L19" s="341"/>
      <c r="M19" s="341"/>
    </row>
    <row r="20" spans="1:13" ht="18.75" customHeight="1" thickBot="1" x14ac:dyDescent="0.2">
      <c r="A20" s="341"/>
      <c r="B20" s="341"/>
      <c r="C20" s="341"/>
      <c r="D20" s="341"/>
      <c r="E20" s="341"/>
      <c r="F20" s="341"/>
      <c r="G20" s="341"/>
      <c r="H20" s="341"/>
      <c r="I20" s="341"/>
      <c r="J20" s="341"/>
      <c r="K20" s="341"/>
      <c r="L20" s="341"/>
      <c r="M20" s="341"/>
    </row>
    <row r="21" spans="1:13" ht="18.75" customHeight="1" thickBot="1" x14ac:dyDescent="0.2">
      <c r="A21" s="341"/>
      <c r="B21" s="341" t="s">
        <v>769</v>
      </c>
      <c r="C21" s="946" t="s">
        <v>1118</v>
      </c>
      <c r="D21" s="947"/>
      <c r="E21" s="341" t="s">
        <v>770</v>
      </c>
      <c r="F21" s="341"/>
      <c r="G21" s="341"/>
      <c r="H21" s="341"/>
      <c r="I21" s="341"/>
      <c r="J21" s="341"/>
      <c r="K21" s="341"/>
      <c r="L21" s="341"/>
      <c r="M21" s="341"/>
    </row>
    <row r="22" spans="1:13" ht="18.75" customHeight="1" thickBot="1" x14ac:dyDescent="0.2">
      <c r="A22" s="341"/>
      <c r="B22" s="341"/>
      <c r="C22" s="948" t="s">
        <v>771</v>
      </c>
      <c r="D22" s="949"/>
      <c r="E22" s="341" t="s">
        <v>772</v>
      </c>
      <c r="F22" s="341"/>
      <c r="G22" s="341"/>
      <c r="H22" s="341"/>
      <c r="I22" s="341"/>
      <c r="J22" s="341"/>
      <c r="K22" s="341"/>
      <c r="L22" s="341"/>
      <c r="M22" s="341"/>
    </row>
    <row r="23" spans="1:13" ht="18.75" customHeight="1" x14ac:dyDescent="0.15">
      <c r="A23" s="341"/>
      <c r="B23" s="341"/>
      <c r="C23" s="341"/>
      <c r="D23" s="341"/>
      <c r="E23" s="341" t="s">
        <v>813</v>
      </c>
      <c r="F23" s="341"/>
      <c r="G23" s="341"/>
      <c r="H23" s="341"/>
      <c r="I23" s="341"/>
      <c r="J23" s="341"/>
      <c r="K23" s="341"/>
      <c r="L23" s="341"/>
      <c r="M23" s="341"/>
    </row>
    <row r="24" spans="1:13" ht="18.75" customHeight="1" x14ac:dyDescent="0.15">
      <c r="A24" s="341"/>
      <c r="B24" s="341"/>
      <c r="C24" s="341"/>
      <c r="D24" s="341"/>
      <c r="E24" s="341" t="s">
        <v>773</v>
      </c>
      <c r="F24" s="341"/>
      <c r="G24" s="341"/>
      <c r="H24" s="341"/>
      <c r="I24" s="341"/>
      <c r="J24" s="341"/>
      <c r="K24" s="341"/>
      <c r="L24" s="341"/>
      <c r="M24" s="341"/>
    </row>
    <row r="25" spans="1:13" ht="18.75" customHeight="1" x14ac:dyDescent="0.15">
      <c r="A25" s="341"/>
      <c r="B25" s="341"/>
      <c r="C25" s="341"/>
      <c r="D25" s="341"/>
      <c r="E25" s="341"/>
      <c r="F25" s="341"/>
      <c r="G25" s="341"/>
      <c r="H25" s="341"/>
      <c r="I25" s="341"/>
      <c r="J25" s="341"/>
      <c r="K25" s="341"/>
      <c r="L25" s="341"/>
      <c r="M25" s="341"/>
    </row>
    <row r="26" spans="1:13" ht="18.75" customHeight="1" x14ac:dyDescent="0.15">
      <c r="A26" s="341"/>
      <c r="B26" s="341" t="s">
        <v>814</v>
      </c>
      <c r="C26" s="341"/>
      <c r="D26" s="341"/>
      <c r="E26" s="341"/>
      <c r="F26" s="341"/>
      <c r="G26" s="341"/>
      <c r="H26" s="341"/>
      <c r="I26" s="341"/>
      <c r="J26" s="341"/>
      <c r="K26" s="341"/>
      <c r="L26" s="341"/>
      <c r="M26" s="341"/>
    </row>
    <row r="27" spans="1:13" ht="18.75" customHeight="1" x14ac:dyDescent="0.15">
      <c r="A27" s="341"/>
      <c r="B27" s="341" t="s">
        <v>815</v>
      </c>
      <c r="C27" s="602"/>
      <c r="D27" s="602"/>
      <c r="E27" s="602"/>
      <c r="F27" s="602"/>
      <c r="G27" s="602"/>
      <c r="H27" s="602"/>
      <c r="I27" s="602"/>
      <c r="J27" s="602"/>
      <c r="K27" s="341"/>
      <c r="L27" s="341"/>
      <c r="M27" s="341"/>
    </row>
    <row r="28" spans="1:13" ht="18.75" customHeight="1" x14ac:dyDescent="0.15">
      <c r="A28" s="341"/>
      <c r="B28" s="602"/>
      <c r="C28" s="602"/>
      <c r="D28" s="602"/>
      <c r="E28" s="602"/>
      <c r="F28" s="602"/>
      <c r="G28" s="602"/>
      <c r="H28" s="602"/>
      <c r="I28" s="602"/>
      <c r="J28" s="602"/>
      <c r="K28" s="341"/>
      <c r="L28" s="341"/>
      <c r="M28" s="341"/>
    </row>
    <row r="29" spans="1:13" ht="18.75" customHeight="1" x14ac:dyDescent="0.15">
      <c r="A29" s="341"/>
      <c r="B29" s="341"/>
      <c r="C29" s="341"/>
      <c r="D29" s="341"/>
      <c r="E29" s="341"/>
      <c r="F29" s="341"/>
      <c r="G29" s="341"/>
      <c r="H29" s="341"/>
      <c r="I29" s="341"/>
      <c r="J29" s="341"/>
      <c r="K29" s="341"/>
      <c r="L29" s="341"/>
      <c r="M29" s="341"/>
    </row>
    <row r="30" spans="1:13" ht="18.75" customHeight="1" x14ac:dyDescent="0.15">
      <c r="A30" s="341"/>
      <c r="B30" s="602"/>
      <c r="C30" s="602"/>
      <c r="D30" s="602"/>
      <c r="E30" s="602"/>
      <c r="F30" s="602"/>
      <c r="G30" s="602"/>
      <c r="H30" s="602"/>
      <c r="I30" s="602"/>
      <c r="J30" s="602"/>
      <c r="K30" s="341"/>
      <c r="L30" s="341"/>
      <c r="M30" s="341"/>
    </row>
    <row r="31" spans="1:13" ht="18.75" customHeight="1" x14ac:dyDescent="0.15">
      <c r="A31" s="341" t="s">
        <v>774</v>
      </c>
      <c r="B31" s="341"/>
      <c r="C31" s="341"/>
      <c r="D31" s="341"/>
      <c r="E31" s="341"/>
      <c r="F31" s="341"/>
      <c r="G31" s="341"/>
      <c r="H31" s="341"/>
      <c r="I31" s="341"/>
      <c r="J31" s="341"/>
      <c r="K31" s="341"/>
      <c r="L31" s="341"/>
      <c r="M31" s="341"/>
    </row>
    <row r="32" spans="1:13" ht="18.75" customHeight="1" x14ac:dyDescent="0.15">
      <c r="A32" s="341"/>
      <c r="B32" s="341" t="s">
        <v>816</v>
      </c>
      <c r="C32" s="341"/>
      <c r="D32" s="341"/>
      <c r="E32" s="341"/>
      <c r="F32" s="341"/>
      <c r="G32" s="341"/>
      <c r="H32" s="341"/>
      <c r="I32" s="341"/>
      <c r="J32" s="341"/>
      <c r="K32" s="341"/>
      <c r="L32" s="341"/>
      <c r="M32" s="341"/>
    </row>
    <row r="33" spans="1:13" ht="18.75" customHeight="1" x14ac:dyDescent="0.15">
      <c r="A33" s="341"/>
      <c r="B33" s="341" t="s">
        <v>948</v>
      </c>
      <c r="C33" s="341"/>
      <c r="D33" s="341"/>
      <c r="E33" s="341"/>
      <c r="F33" s="341"/>
      <c r="G33" s="341"/>
      <c r="H33" s="341"/>
      <c r="I33" s="341"/>
      <c r="J33" s="341"/>
      <c r="K33" s="341"/>
      <c r="L33" s="341"/>
      <c r="M33" s="341"/>
    </row>
    <row r="34" spans="1:13" ht="18.75" customHeight="1" x14ac:dyDescent="0.15">
      <c r="A34" s="341"/>
      <c r="B34" s="944" t="s">
        <v>1136</v>
      </c>
      <c r="C34" s="944"/>
      <c r="D34" s="944"/>
      <c r="E34" s="944"/>
      <c r="F34" s="944"/>
      <c r="G34" s="944"/>
      <c r="H34" s="944"/>
      <c r="I34" s="944"/>
      <c r="J34" s="944"/>
      <c r="K34" s="341"/>
      <c r="L34" s="341"/>
      <c r="M34" s="341"/>
    </row>
    <row r="35" spans="1:13" ht="18.75" customHeight="1" x14ac:dyDescent="0.15">
      <c r="A35" s="341"/>
      <c r="B35" s="341" t="s">
        <v>958</v>
      </c>
      <c r="C35" s="341"/>
      <c r="D35" s="341"/>
      <c r="E35" s="341"/>
      <c r="F35" s="341"/>
      <c r="G35" s="341"/>
      <c r="H35" s="341"/>
      <c r="I35" s="341"/>
      <c r="J35" s="341"/>
      <c r="K35" s="341"/>
      <c r="L35" s="341"/>
      <c r="M35" s="341"/>
    </row>
    <row r="36" spans="1:13" ht="18.75" customHeight="1" x14ac:dyDescent="0.15">
      <c r="A36" s="341"/>
      <c r="B36" s="944" t="s">
        <v>1137</v>
      </c>
      <c r="C36" s="944"/>
      <c r="D36" s="944"/>
      <c r="E36" s="944"/>
      <c r="F36" s="944"/>
      <c r="G36" s="944"/>
      <c r="H36" s="944"/>
      <c r="I36" s="944"/>
      <c r="J36" s="944"/>
      <c r="K36" s="341"/>
      <c r="L36" s="341"/>
      <c r="M36" s="341"/>
    </row>
    <row r="37" spans="1:13" ht="18.75" customHeight="1" x14ac:dyDescent="0.15">
      <c r="B37" s="944"/>
      <c r="C37" s="944"/>
      <c r="D37" s="944"/>
      <c r="E37" s="944"/>
      <c r="F37" s="944"/>
      <c r="G37" s="944"/>
      <c r="H37" s="944"/>
      <c r="I37" s="944"/>
      <c r="J37" s="944"/>
    </row>
    <row r="38" spans="1:13" ht="18.75" customHeight="1" x14ac:dyDescent="0.15">
      <c r="J38" s="754" t="s">
        <v>1168</v>
      </c>
    </row>
    <row r="39" spans="1:13" ht="18.75" customHeight="1" x14ac:dyDescent="0.15"/>
    <row r="40" spans="1:13" ht="18.75" customHeight="1" x14ac:dyDescent="0.15"/>
    <row r="41" spans="1:13" ht="18.75" customHeight="1" x14ac:dyDescent="0.15"/>
    <row r="42" spans="1:13" ht="18.75" customHeight="1" x14ac:dyDescent="0.15"/>
    <row r="43" spans="1:13" ht="18.75" customHeight="1" x14ac:dyDescent="0.15"/>
    <row r="44" spans="1:13" ht="18.75" customHeight="1" x14ac:dyDescent="0.15"/>
    <row r="45" spans="1:13" ht="18.75" customHeight="1" x14ac:dyDescent="0.15"/>
    <row r="46" spans="1:13" ht="18.75" customHeight="1" x14ac:dyDescent="0.15"/>
    <row r="47" spans="1:13" ht="18.75" customHeight="1" x14ac:dyDescent="0.15"/>
    <row r="48" spans="1:13" ht="18.75" customHeight="1" x14ac:dyDescent="0.15"/>
    <row r="49" ht="18.75" customHeight="1" x14ac:dyDescent="0.15"/>
    <row r="50" ht="18.75" customHeight="1" x14ac:dyDescent="0.15"/>
    <row r="51" ht="18.75" customHeight="1" x14ac:dyDescent="0.15"/>
    <row r="52" ht="18.75" customHeight="1" x14ac:dyDescent="0.15"/>
    <row r="53" ht="18.75" customHeight="1" x14ac:dyDescent="0.15"/>
    <row r="54" ht="18.75" customHeight="1" x14ac:dyDescent="0.15"/>
    <row r="55" ht="18.75" customHeight="1" x14ac:dyDescent="0.15"/>
    <row r="56" ht="18.75" customHeight="1" x14ac:dyDescent="0.15"/>
    <row r="57" ht="18.75" customHeight="1" x14ac:dyDescent="0.15"/>
    <row r="58" ht="18.75" customHeight="1" x14ac:dyDescent="0.15"/>
    <row r="59" ht="18.75" customHeight="1" x14ac:dyDescent="0.15"/>
    <row r="60" ht="18.75" customHeight="1" x14ac:dyDescent="0.15"/>
    <row r="61" ht="18.75" customHeight="1" x14ac:dyDescent="0.15"/>
    <row r="62" ht="18.75" customHeight="1" x14ac:dyDescent="0.15"/>
    <row r="63" ht="18.75" customHeight="1" x14ac:dyDescent="0.15"/>
    <row r="64" ht="18.75" customHeight="1" x14ac:dyDescent="0.15"/>
    <row r="65" ht="18.75" customHeight="1" x14ac:dyDescent="0.15"/>
    <row r="66" ht="18.75" customHeight="1" x14ac:dyDescent="0.15"/>
  </sheetData>
  <mergeCells count="8">
    <mergeCell ref="B34:J34"/>
    <mergeCell ref="B36:J37"/>
    <mergeCell ref="D1:H1"/>
    <mergeCell ref="C2:I2"/>
    <mergeCell ref="D4:H4"/>
    <mergeCell ref="D5:H5"/>
    <mergeCell ref="C21:D21"/>
    <mergeCell ref="C22:D22"/>
  </mergeCells>
  <phoneticPr fontId="2"/>
  <pageMargins left="0.4375" right="0.25"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W58"/>
  <sheetViews>
    <sheetView showGridLines="0" view="pageBreakPreview" topLeftCell="A29" zoomScaleNormal="100" zoomScaleSheetLayoutView="100" workbookViewId="0">
      <selection activeCell="D31" sqref="D31:M32"/>
    </sheetView>
  </sheetViews>
  <sheetFormatPr defaultRowHeight="12" x14ac:dyDescent="0.15"/>
  <cols>
    <col min="1" max="2" width="1" style="132" customWidth="1"/>
    <col min="3" max="3" width="2.5703125" style="132" customWidth="1"/>
    <col min="4" max="12" width="2.42578125" style="132" customWidth="1"/>
    <col min="13" max="13" width="2.85546875" style="145" customWidth="1"/>
    <col min="14" max="14" width="16.7109375" style="145" customWidth="1"/>
    <col min="15" max="15" width="3" style="145" customWidth="1"/>
    <col min="16" max="17" width="16.7109375" style="132" customWidth="1"/>
    <col min="18" max="18" width="16.5703125" style="531" customWidth="1"/>
    <col min="19" max="20" width="1" style="132" customWidth="1"/>
    <col min="21" max="21" width="1.7109375" customWidth="1"/>
  </cols>
  <sheetData>
    <row r="1" spans="1:23" ht="14.25" x14ac:dyDescent="0.15">
      <c r="A1" s="141"/>
      <c r="B1" s="141"/>
      <c r="C1" s="1685" t="s">
        <v>962</v>
      </c>
      <c r="D1" s="1685"/>
      <c r="E1" s="2068"/>
      <c r="F1" s="1685"/>
      <c r="G1" s="1685"/>
      <c r="H1" s="1685"/>
      <c r="I1" s="1685"/>
      <c r="J1" s="1685"/>
      <c r="K1" s="1685"/>
      <c r="L1" s="1685"/>
      <c r="M1" s="1685"/>
      <c r="N1" s="462"/>
      <c r="O1" s="462"/>
      <c r="P1" s="265"/>
      <c r="Q1" s="265"/>
      <c r="R1" s="509"/>
      <c r="S1" s="141"/>
      <c r="T1" s="141"/>
      <c r="U1" s="463"/>
    </row>
    <row r="2" spans="1:23" ht="16.5" customHeight="1" x14ac:dyDescent="0.15">
      <c r="A2" s="225"/>
      <c r="B2" s="225"/>
      <c r="C2" s="1111">
        <f>'提出リスト (共同居住型以外)'!B2</f>
        <v>0</v>
      </c>
      <c r="D2" s="1111"/>
      <c r="E2" s="1111"/>
      <c r="F2" s="1111"/>
      <c r="G2" s="1111"/>
      <c r="H2" s="1111"/>
      <c r="I2" s="1111"/>
      <c r="J2" s="1111"/>
      <c r="K2" s="1111"/>
      <c r="L2" s="1111"/>
      <c r="M2" s="1111"/>
      <c r="N2" s="1111"/>
      <c r="O2" s="1111"/>
      <c r="P2" s="1111"/>
      <c r="Q2" s="465"/>
      <c r="R2" s="140" t="s">
        <v>1114</v>
      </c>
      <c r="S2" s="225"/>
      <c r="T2" s="225"/>
      <c r="U2" s="463"/>
    </row>
    <row r="3" spans="1:23" ht="9.75" customHeight="1" x14ac:dyDescent="0.15">
      <c r="A3" s="225"/>
      <c r="B3" s="225"/>
      <c r="C3" s="465"/>
      <c r="D3" s="465"/>
      <c r="E3" s="465"/>
      <c r="F3" s="465"/>
      <c r="G3" s="465"/>
      <c r="H3" s="465"/>
      <c r="I3" s="465"/>
      <c r="J3" s="465"/>
      <c r="K3" s="465"/>
      <c r="L3" s="465"/>
      <c r="M3" s="465"/>
      <c r="N3" s="464"/>
      <c r="O3" s="464"/>
      <c r="P3" s="465"/>
      <c r="Q3" s="465"/>
      <c r="R3" s="510"/>
      <c r="S3" s="225"/>
      <c r="T3" s="225"/>
      <c r="U3" s="463"/>
    </row>
    <row r="4" spans="1:23" ht="16.5" customHeight="1" x14ac:dyDescent="0.15">
      <c r="A4" s="1489" t="s">
        <v>743</v>
      </c>
      <c r="B4" s="1489"/>
      <c r="C4" s="1489"/>
      <c r="D4" s="1489"/>
      <c r="E4" s="1489"/>
      <c r="F4" s="1489"/>
      <c r="G4" s="1489"/>
      <c r="H4" s="1489"/>
      <c r="I4" s="1489"/>
      <c r="J4" s="1489"/>
      <c r="K4" s="1489"/>
      <c r="L4" s="1489"/>
      <c r="M4" s="1489"/>
      <c r="N4" s="1489"/>
      <c r="O4" s="1489"/>
      <c r="P4" s="1489"/>
      <c r="Q4" s="1489"/>
      <c r="R4" s="1489"/>
      <c r="S4" s="323"/>
      <c r="T4" s="323"/>
      <c r="U4" s="463"/>
      <c r="W4" s="237"/>
    </row>
    <row r="5" spans="1:23" ht="10.5" customHeight="1" x14ac:dyDescent="0.15">
      <c r="A5" s="323"/>
      <c r="B5" s="323"/>
      <c r="C5" s="323"/>
      <c r="D5" s="323"/>
      <c r="E5" s="323"/>
      <c r="F5" s="323"/>
      <c r="G5" s="323"/>
      <c r="H5" s="323"/>
      <c r="I5" s="323"/>
      <c r="J5" s="323"/>
      <c r="K5" s="323"/>
      <c r="L5" s="323"/>
      <c r="M5" s="323"/>
      <c r="N5" s="323"/>
      <c r="O5" s="323"/>
      <c r="P5" s="323"/>
      <c r="Q5" s="323"/>
      <c r="R5" s="511"/>
      <c r="S5" s="323"/>
      <c r="T5" s="323"/>
      <c r="U5" s="463"/>
    </row>
    <row r="6" spans="1:23" ht="18.75" x14ac:dyDescent="0.15">
      <c r="A6" s="323"/>
      <c r="B6" s="323"/>
      <c r="C6" s="323"/>
      <c r="D6" s="284" t="s">
        <v>736</v>
      </c>
      <c r="E6" s="148"/>
      <c r="F6" s="2069"/>
      <c r="G6" s="2070"/>
      <c r="H6" s="1981" t="s">
        <v>1132</v>
      </c>
      <c r="I6" s="1982"/>
      <c r="J6" s="1982"/>
      <c r="K6" s="1982"/>
      <c r="L6" s="1982"/>
      <c r="M6" s="1982"/>
      <c r="N6" s="1982"/>
      <c r="O6" s="1982"/>
      <c r="P6" s="1982"/>
      <c r="Q6" s="1982"/>
      <c r="R6" s="1982"/>
      <c r="S6" s="323"/>
      <c r="T6" s="323"/>
      <c r="U6" s="463"/>
    </row>
    <row r="7" spans="1:23" ht="18.75" x14ac:dyDescent="0.15">
      <c r="A7" s="323"/>
      <c r="B7" s="323"/>
      <c r="C7" s="323"/>
      <c r="D7" s="284"/>
      <c r="E7" s="148"/>
      <c r="F7" s="1237"/>
      <c r="G7" s="1237"/>
      <c r="H7" s="2071" t="s">
        <v>737</v>
      </c>
      <c r="I7" s="2071"/>
      <c r="J7" s="2071"/>
      <c r="K7" s="2071"/>
      <c r="L7" s="2071"/>
      <c r="M7" s="2071"/>
      <c r="N7" s="2071"/>
      <c r="O7" s="2071"/>
      <c r="P7" s="2071"/>
      <c r="Q7" s="2071"/>
      <c r="R7" s="2071"/>
      <c r="S7" s="323"/>
      <c r="T7" s="323"/>
      <c r="U7" s="463"/>
    </row>
    <row r="8" spans="1:23" ht="5.25" customHeight="1" x14ac:dyDescent="0.15">
      <c r="A8" s="323"/>
      <c r="B8" s="323"/>
      <c r="C8" s="323"/>
      <c r="D8" s="1237"/>
      <c r="E8" s="1237"/>
      <c r="F8" s="323"/>
      <c r="G8" s="323"/>
      <c r="H8" s="323"/>
      <c r="I8" s="323"/>
      <c r="J8" s="323"/>
      <c r="K8" s="323"/>
      <c r="L8" s="323"/>
      <c r="M8" s="323"/>
      <c r="N8" s="323"/>
      <c r="O8" s="323"/>
      <c r="P8" s="323"/>
      <c r="Q8" s="323"/>
      <c r="R8" s="511"/>
      <c r="S8" s="323"/>
      <c r="T8" s="323"/>
      <c r="U8" s="463"/>
    </row>
    <row r="9" spans="1:23" ht="15.75" customHeight="1" x14ac:dyDescent="0.15">
      <c r="A9" s="141"/>
      <c r="B9" s="141"/>
      <c r="C9" s="284" t="s">
        <v>751</v>
      </c>
      <c r="D9" s="284"/>
      <c r="E9" s="284"/>
      <c r="F9" s="284"/>
      <c r="G9" s="284"/>
      <c r="H9" s="284"/>
      <c r="I9" s="284"/>
      <c r="J9" s="284"/>
      <c r="K9" s="284"/>
      <c r="L9" s="284"/>
      <c r="M9" s="148"/>
      <c r="N9" s="148"/>
      <c r="O9" s="148"/>
      <c r="P9" s="146"/>
      <c r="Q9" s="146"/>
      <c r="R9" s="512"/>
      <c r="S9" s="141"/>
      <c r="T9" s="141"/>
      <c r="U9" s="463"/>
    </row>
    <row r="10" spans="1:23" ht="17.25" customHeight="1" x14ac:dyDescent="0.15">
      <c r="A10" s="146"/>
      <c r="B10" s="146"/>
      <c r="C10" s="2024" t="s">
        <v>605</v>
      </c>
      <c r="D10" s="2025"/>
      <c r="E10" s="2025"/>
      <c r="F10" s="2042" t="s">
        <v>647</v>
      </c>
      <c r="G10" s="2042"/>
      <c r="H10" s="2042"/>
      <c r="I10" s="2042"/>
      <c r="J10" s="2042"/>
      <c r="K10" s="2042"/>
      <c r="L10" s="2042"/>
      <c r="M10" s="2043"/>
      <c r="N10" s="2072"/>
      <c r="O10" s="2073"/>
      <c r="P10" s="2074"/>
      <c r="Q10" s="146"/>
      <c r="R10" s="512"/>
      <c r="S10" s="146"/>
      <c r="T10" s="146"/>
      <c r="U10" s="463"/>
    </row>
    <row r="11" spans="1:23" ht="17.25" customHeight="1" x14ac:dyDescent="0.15">
      <c r="A11" s="146"/>
      <c r="B11" s="146"/>
      <c r="C11" s="2026"/>
      <c r="D11" s="2027"/>
      <c r="E11" s="2027"/>
      <c r="F11" s="2044"/>
      <c r="G11" s="2044"/>
      <c r="H11" s="2044"/>
      <c r="I11" s="2044"/>
      <c r="J11" s="2044"/>
      <c r="K11" s="2044"/>
      <c r="L11" s="2044"/>
      <c r="M11" s="2045"/>
      <c r="N11" s="2075"/>
      <c r="O11" s="2076"/>
      <c r="P11" s="2077"/>
      <c r="Q11" s="146"/>
      <c r="R11" s="512"/>
      <c r="S11" s="146"/>
      <c r="T11" s="146"/>
      <c r="U11" s="463"/>
    </row>
    <row r="12" spans="1:23" x14ac:dyDescent="0.15">
      <c r="A12" s="146"/>
      <c r="B12" s="146"/>
      <c r="C12" s="147"/>
      <c r="D12" s="146" t="s">
        <v>645</v>
      </c>
      <c r="E12" s="285"/>
      <c r="F12" s="285"/>
      <c r="G12" s="285"/>
      <c r="H12" s="285"/>
      <c r="I12" s="285"/>
      <c r="J12" s="285"/>
      <c r="K12" s="285"/>
      <c r="L12" s="285"/>
      <c r="M12" s="148"/>
      <c r="N12" s="146"/>
      <c r="O12" s="146"/>
      <c r="P12" s="146"/>
      <c r="Q12" s="146"/>
      <c r="R12" s="512"/>
      <c r="S12" s="146"/>
      <c r="T12" s="146"/>
      <c r="U12" s="463"/>
    </row>
    <row r="13" spans="1:23" x14ac:dyDescent="0.15">
      <c r="A13" s="146"/>
      <c r="B13" s="146"/>
      <c r="C13" s="285"/>
      <c r="D13" s="285"/>
      <c r="E13" s="285"/>
      <c r="F13" s="285"/>
      <c r="G13" s="285"/>
      <c r="H13" s="285"/>
      <c r="I13" s="285"/>
      <c r="J13" s="285"/>
      <c r="K13" s="285"/>
      <c r="L13" s="285"/>
      <c r="M13" s="146"/>
      <c r="N13" s="1685"/>
      <c r="O13" s="1685"/>
      <c r="P13" s="1685"/>
      <c r="Q13" s="146"/>
      <c r="R13" s="512"/>
      <c r="S13" s="146"/>
      <c r="T13" s="146"/>
      <c r="U13" s="463"/>
    </row>
    <row r="14" spans="1:23" ht="14.25" customHeight="1" x14ac:dyDescent="0.15">
      <c r="A14" s="146"/>
      <c r="B14" s="146"/>
      <c r="C14" s="285"/>
      <c r="D14" s="285"/>
      <c r="E14" s="285"/>
      <c r="F14" s="285"/>
      <c r="G14" s="285"/>
      <c r="H14" s="285"/>
      <c r="I14" s="285"/>
      <c r="J14" s="285"/>
      <c r="K14" s="285"/>
      <c r="L14" s="285"/>
      <c r="M14" s="285"/>
      <c r="N14" s="2067" t="s">
        <v>542</v>
      </c>
      <c r="O14" s="2067"/>
      <c r="P14" s="2067"/>
      <c r="Q14" s="146"/>
      <c r="R14" s="512"/>
      <c r="S14" s="146"/>
      <c r="T14" s="146"/>
      <c r="U14" s="463"/>
    </row>
    <row r="15" spans="1:23" ht="17.25" customHeight="1" x14ac:dyDescent="0.15">
      <c r="A15" s="141"/>
      <c r="B15" s="141"/>
      <c r="C15" s="2024" t="s">
        <v>607</v>
      </c>
      <c r="D15" s="2025"/>
      <c r="E15" s="2025"/>
      <c r="F15" s="2028" t="s">
        <v>606</v>
      </c>
      <c r="G15" s="2028"/>
      <c r="H15" s="2028"/>
      <c r="I15" s="2028"/>
      <c r="J15" s="2028"/>
      <c r="K15" s="2028"/>
      <c r="L15" s="2028"/>
      <c r="M15" s="2029"/>
      <c r="N15" s="2032"/>
      <c r="O15" s="2033"/>
      <c r="P15" s="2034"/>
      <c r="Q15" s="146"/>
      <c r="R15" s="512"/>
      <c r="S15" s="141"/>
      <c r="T15" s="141"/>
      <c r="U15" s="463"/>
    </row>
    <row r="16" spans="1:23" ht="17.25" customHeight="1" x14ac:dyDescent="0.15">
      <c r="A16" s="141"/>
      <c r="B16" s="141"/>
      <c r="C16" s="2026"/>
      <c r="D16" s="2027"/>
      <c r="E16" s="2027"/>
      <c r="F16" s="2030"/>
      <c r="G16" s="2030"/>
      <c r="H16" s="2030"/>
      <c r="I16" s="2030"/>
      <c r="J16" s="2030"/>
      <c r="K16" s="2030"/>
      <c r="L16" s="2030"/>
      <c r="M16" s="2031"/>
      <c r="N16" s="2035"/>
      <c r="O16" s="2036"/>
      <c r="P16" s="2037"/>
      <c r="Q16" s="146"/>
      <c r="R16" s="512"/>
      <c r="S16" s="141"/>
      <c r="T16" s="141"/>
      <c r="U16" s="463"/>
    </row>
    <row r="17" spans="1:21" x14ac:dyDescent="0.15">
      <c r="A17" s="141"/>
      <c r="B17" s="141"/>
      <c r="C17" s="468"/>
      <c r="D17" s="146" t="s">
        <v>608</v>
      </c>
      <c r="E17" s="317"/>
      <c r="F17" s="317"/>
      <c r="G17" s="317"/>
      <c r="H17" s="317"/>
      <c r="I17" s="317"/>
      <c r="J17" s="317"/>
      <c r="K17" s="317"/>
      <c r="L17" s="317"/>
      <c r="M17" s="148"/>
      <c r="N17" s="146"/>
      <c r="O17" s="146"/>
      <c r="P17" s="146"/>
      <c r="Q17" s="146"/>
      <c r="R17" s="512"/>
      <c r="S17" s="141"/>
      <c r="T17" s="141"/>
      <c r="U17" s="463"/>
    </row>
    <row r="18" spans="1:21" x14ac:dyDescent="0.15">
      <c r="A18" s="141"/>
      <c r="B18" s="141"/>
      <c r="C18" s="317"/>
      <c r="D18" s="146"/>
      <c r="E18" s="317"/>
      <c r="F18" s="317"/>
      <c r="G18" s="317"/>
      <c r="H18" s="317"/>
      <c r="I18" s="317"/>
      <c r="J18" s="317"/>
      <c r="K18" s="317"/>
      <c r="L18" s="317"/>
      <c r="M18" s="148"/>
      <c r="N18" s="146"/>
      <c r="O18" s="146"/>
      <c r="P18" s="146"/>
      <c r="Q18" s="146"/>
      <c r="R18" s="512"/>
      <c r="S18" s="141"/>
      <c r="T18" s="141"/>
      <c r="U18" s="463"/>
    </row>
    <row r="19" spans="1:21" x14ac:dyDescent="0.15">
      <c r="A19" s="141"/>
      <c r="B19" s="141"/>
      <c r="C19" s="317"/>
      <c r="D19" s="317"/>
      <c r="E19" s="317"/>
      <c r="F19" s="317"/>
      <c r="G19" s="317"/>
      <c r="H19" s="317"/>
      <c r="I19" s="317"/>
      <c r="J19" s="317"/>
      <c r="K19" s="317"/>
      <c r="L19" s="317"/>
      <c r="M19" s="317"/>
      <c r="N19" s="317"/>
      <c r="O19" s="317"/>
      <c r="P19" s="469" t="s">
        <v>752</v>
      </c>
      <c r="Q19" s="146"/>
      <c r="R19" s="512"/>
      <c r="S19" s="141"/>
      <c r="T19" s="141"/>
      <c r="U19" s="463"/>
    </row>
    <row r="20" spans="1:21" ht="17.25" customHeight="1" x14ac:dyDescent="0.15">
      <c r="A20" s="141"/>
      <c r="B20" s="141"/>
      <c r="C20" s="2038" t="s">
        <v>781</v>
      </c>
      <c r="D20" s="2039"/>
      <c r="E20" s="2039"/>
      <c r="F20" s="2042" t="s">
        <v>648</v>
      </c>
      <c r="G20" s="2042"/>
      <c r="H20" s="2042"/>
      <c r="I20" s="2042"/>
      <c r="J20" s="2042"/>
      <c r="K20" s="2042"/>
      <c r="L20" s="2042"/>
      <c r="M20" s="2043"/>
      <c r="N20" s="2046">
        <f>N10*N15</f>
        <v>0</v>
      </c>
      <c r="O20" s="2047"/>
      <c r="P20" s="2048"/>
      <c r="Q20" s="146"/>
      <c r="R20" s="512"/>
      <c r="S20" s="141"/>
      <c r="T20" s="141"/>
      <c r="U20" s="463"/>
    </row>
    <row r="21" spans="1:21" ht="17.25" customHeight="1" x14ac:dyDescent="0.15">
      <c r="A21" s="141"/>
      <c r="B21" s="141"/>
      <c r="C21" s="2040"/>
      <c r="D21" s="2041"/>
      <c r="E21" s="2041"/>
      <c r="F21" s="2044"/>
      <c r="G21" s="2044"/>
      <c r="H21" s="2044"/>
      <c r="I21" s="2044"/>
      <c r="J21" s="2044"/>
      <c r="K21" s="2044"/>
      <c r="L21" s="2044"/>
      <c r="M21" s="2045"/>
      <c r="N21" s="2049"/>
      <c r="O21" s="2050"/>
      <c r="P21" s="2051"/>
      <c r="Q21" s="146"/>
      <c r="R21" s="512"/>
      <c r="S21" s="141"/>
      <c r="T21" s="141"/>
      <c r="U21" s="463"/>
    </row>
    <row r="22" spans="1:21" x14ac:dyDescent="0.15">
      <c r="A22" s="141"/>
      <c r="B22" s="141"/>
      <c r="C22" s="325"/>
      <c r="D22" s="325"/>
      <c r="E22" s="325"/>
      <c r="F22" s="325"/>
      <c r="G22" s="325"/>
      <c r="H22" s="325"/>
      <c r="I22" s="325"/>
      <c r="J22" s="325"/>
      <c r="K22" s="325"/>
      <c r="L22" s="325"/>
      <c r="M22" s="325"/>
      <c r="N22" s="286"/>
      <c r="O22" s="286"/>
      <c r="P22" s="286"/>
      <c r="Q22" s="146"/>
      <c r="R22" s="512"/>
      <c r="S22" s="141"/>
      <c r="T22" s="141"/>
      <c r="U22" s="463"/>
    </row>
    <row r="23" spans="1:21" ht="7.5" customHeight="1" x14ac:dyDescent="0.15">
      <c r="A23" s="141"/>
      <c r="B23" s="141"/>
      <c r="C23" s="141"/>
      <c r="D23" s="141"/>
      <c r="E23" s="141"/>
      <c r="F23" s="141"/>
      <c r="G23" s="141"/>
      <c r="H23" s="141"/>
      <c r="I23" s="141"/>
      <c r="J23" s="141"/>
      <c r="K23" s="141"/>
      <c r="L23" s="141"/>
      <c r="M23" s="148"/>
      <c r="N23" s="148"/>
      <c r="O23" s="148"/>
      <c r="P23" s="146"/>
      <c r="Q23" s="146"/>
      <c r="R23" s="512"/>
      <c r="S23" s="141"/>
      <c r="T23" s="141"/>
      <c r="U23" s="463"/>
    </row>
    <row r="24" spans="1:21" x14ac:dyDescent="0.15">
      <c r="A24" s="143"/>
      <c r="B24" s="143"/>
      <c r="C24" s="2052" t="s">
        <v>753</v>
      </c>
      <c r="D24" s="2052"/>
      <c r="E24" s="2052"/>
      <c r="F24" s="2052"/>
      <c r="G24" s="2052"/>
      <c r="H24" s="2052"/>
      <c r="I24" s="2052"/>
      <c r="J24" s="2052"/>
      <c r="K24" s="2052"/>
      <c r="L24" s="2052"/>
      <c r="M24" s="2052"/>
      <c r="N24" s="2052"/>
      <c r="O24" s="284"/>
      <c r="P24" s="144"/>
      <c r="Q24" s="144"/>
      <c r="R24" s="513" t="s">
        <v>542</v>
      </c>
      <c r="S24" s="143"/>
      <c r="T24" s="143"/>
      <c r="U24" s="463"/>
    </row>
    <row r="25" spans="1:21" x14ac:dyDescent="0.15">
      <c r="A25" s="146"/>
      <c r="B25" s="146"/>
      <c r="C25" s="2053" t="s">
        <v>581</v>
      </c>
      <c r="D25" s="2054"/>
      <c r="E25" s="2054"/>
      <c r="F25" s="2054"/>
      <c r="G25" s="2054"/>
      <c r="H25" s="2054"/>
      <c r="I25" s="2054"/>
      <c r="J25" s="2054"/>
      <c r="K25" s="2054"/>
      <c r="L25" s="2054"/>
      <c r="M25" s="2054"/>
      <c r="N25" s="1950" t="s">
        <v>610</v>
      </c>
      <c r="O25" s="1951"/>
      <c r="P25" s="2061" t="s">
        <v>616</v>
      </c>
      <c r="Q25" s="2064" t="s">
        <v>687</v>
      </c>
      <c r="R25" s="1942" t="s">
        <v>609</v>
      </c>
      <c r="S25" s="146"/>
      <c r="T25" s="146"/>
      <c r="U25" s="463"/>
    </row>
    <row r="26" spans="1:21" x14ac:dyDescent="0.15">
      <c r="A26" s="146"/>
      <c r="B26" s="146"/>
      <c r="C26" s="2055"/>
      <c r="D26" s="2056"/>
      <c r="E26" s="2056"/>
      <c r="F26" s="2056"/>
      <c r="G26" s="2056"/>
      <c r="H26" s="2056"/>
      <c r="I26" s="2056"/>
      <c r="J26" s="2056"/>
      <c r="K26" s="2056"/>
      <c r="L26" s="2056"/>
      <c r="M26" s="2056"/>
      <c r="N26" s="2059"/>
      <c r="O26" s="2060"/>
      <c r="P26" s="2062"/>
      <c r="Q26" s="2065"/>
      <c r="R26" s="2023"/>
      <c r="S26" s="146"/>
      <c r="T26" s="146"/>
      <c r="U26" s="463"/>
    </row>
    <row r="27" spans="1:21" x14ac:dyDescent="0.15">
      <c r="A27" s="146"/>
      <c r="B27" s="146"/>
      <c r="C27" s="2055"/>
      <c r="D27" s="2056"/>
      <c r="E27" s="2056"/>
      <c r="F27" s="2056"/>
      <c r="G27" s="2056"/>
      <c r="H27" s="2056"/>
      <c r="I27" s="2056"/>
      <c r="J27" s="2056"/>
      <c r="K27" s="2056"/>
      <c r="L27" s="2056"/>
      <c r="M27" s="2056"/>
      <c r="N27" s="2059"/>
      <c r="O27" s="2060"/>
      <c r="P27" s="2062"/>
      <c r="Q27" s="2065"/>
      <c r="R27" s="2023"/>
      <c r="S27" s="146"/>
      <c r="T27" s="146"/>
      <c r="U27" s="463"/>
    </row>
    <row r="28" spans="1:21" x14ac:dyDescent="0.15">
      <c r="A28" s="146"/>
      <c r="B28" s="146"/>
      <c r="C28" s="2057"/>
      <c r="D28" s="2058"/>
      <c r="E28" s="2058"/>
      <c r="F28" s="2058"/>
      <c r="G28" s="2058"/>
      <c r="H28" s="2058"/>
      <c r="I28" s="2058"/>
      <c r="J28" s="2058"/>
      <c r="K28" s="2058"/>
      <c r="L28" s="2058"/>
      <c r="M28" s="2058"/>
      <c r="N28" s="1952"/>
      <c r="O28" s="1953"/>
      <c r="P28" s="2063"/>
      <c r="Q28" s="2066"/>
      <c r="R28" s="1943"/>
      <c r="S28" s="146"/>
      <c r="T28" s="146"/>
      <c r="U28" s="463"/>
    </row>
    <row r="29" spans="1:21" ht="13.5" customHeight="1" x14ac:dyDescent="0.15">
      <c r="A29" s="146"/>
      <c r="B29" s="146"/>
      <c r="C29" s="2008" t="s">
        <v>791</v>
      </c>
      <c r="D29" s="2009"/>
      <c r="E29" s="2009"/>
      <c r="F29" s="2009"/>
      <c r="G29" s="2009"/>
      <c r="H29" s="2009"/>
      <c r="I29" s="2009"/>
      <c r="J29" s="2009"/>
      <c r="K29" s="2009"/>
      <c r="L29" s="2009"/>
      <c r="M29" s="2010"/>
      <c r="N29" s="1972"/>
      <c r="O29" s="1973"/>
      <c r="P29" s="471"/>
      <c r="Q29" s="472"/>
      <c r="R29" s="514"/>
      <c r="S29" s="146"/>
      <c r="T29" s="146"/>
      <c r="U29" s="463"/>
    </row>
    <row r="30" spans="1:21" ht="16.5" customHeight="1" x14ac:dyDescent="0.15">
      <c r="A30" s="141"/>
      <c r="B30" s="141"/>
      <c r="C30" s="2011" t="s">
        <v>729</v>
      </c>
      <c r="D30" s="1977" t="s">
        <v>792</v>
      </c>
      <c r="E30" s="1977"/>
      <c r="F30" s="1977"/>
      <c r="G30" s="1977"/>
      <c r="H30" s="1977"/>
      <c r="I30" s="1977"/>
      <c r="J30" s="1977"/>
      <c r="K30" s="1977"/>
      <c r="L30" s="1977"/>
      <c r="M30" s="1978"/>
      <c r="N30" s="2013"/>
      <c r="O30" s="2014"/>
      <c r="P30" s="850"/>
      <c r="Q30" s="473">
        <f>N30-P30</f>
        <v>0</v>
      </c>
      <c r="R30" s="515"/>
      <c r="S30" s="141"/>
      <c r="T30" s="141"/>
      <c r="U30" s="463"/>
    </row>
    <row r="31" spans="1:21" ht="9.75" customHeight="1" x14ac:dyDescent="0.15">
      <c r="A31" s="141"/>
      <c r="B31" s="141"/>
      <c r="C31" s="2011"/>
      <c r="D31" s="2015" t="s">
        <v>612</v>
      </c>
      <c r="E31" s="2015"/>
      <c r="F31" s="2015"/>
      <c r="G31" s="2015"/>
      <c r="H31" s="2015"/>
      <c r="I31" s="2015"/>
      <c r="J31" s="2015"/>
      <c r="K31" s="2015"/>
      <c r="L31" s="2015"/>
      <c r="M31" s="2016"/>
      <c r="N31" s="2019" t="s">
        <v>613</v>
      </c>
      <c r="O31" s="2020"/>
      <c r="P31" s="474"/>
      <c r="Q31" s="475" t="s">
        <v>614</v>
      </c>
      <c r="R31" s="2003" t="s">
        <v>649</v>
      </c>
      <c r="S31" s="141"/>
      <c r="T31" s="141"/>
      <c r="U31" s="463"/>
    </row>
    <row r="32" spans="1:21" x14ac:dyDescent="0.15">
      <c r="A32" s="141"/>
      <c r="B32" s="141"/>
      <c r="C32" s="2011"/>
      <c r="D32" s="2017"/>
      <c r="E32" s="2017"/>
      <c r="F32" s="2017"/>
      <c r="G32" s="2017"/>
      <c r="H32" s="2017"/>
      <c r="I32" s="2017"/>
      <c r="J32" s="2017"/>
      <c r="K32" s="2017"/>
      <c r="L32" s="2017"/>
      <c r="M32" s="2018"/>
      <c r="N32" s="2004">
        <f>N15</f>
        <v>0</v>
      </c>
      <c r="O32" s="2005"/>
      <c r="P32" s="476">
        <f>N32-Q32</f>
        <v>0</v>
      </c>
      <c r="Q32" s="477">
        <f>N20</f>
        <v>0</v>
      </c>
      <c r="R32" s="2003"/>
      <c r="S32" s="141"/>
      <c r="T32" s="141"/>
      <c r="U32" s="463"/>
    </row>
    <row r="33" spans="1:21" ht="15" customHeight="1" x14ac:dyDescent="0.15">
      <c r="A33" s="141"/>
      <c r="B33" s="141"/>
      <c r="C33" s="2011"/>
      <c r="D33" s="1994" t="s">
        <v>793</v>
      </c>
      <c r="E33" s="1994"/>
      <c r="F33" s="1994"/>
      <c r="G33" s="1994"/>
      <c r="H33" s="1994"/>
      <c r="I33" s="1994"/>
      <c r="J33" s="1994"/>
      <c r="K33" s="1994"/>
      <c r="L33" s="1994"/>
      <c r="M33" s="1995"/>
      <c r="N33" s="1984"/>
      <c r="O33" s="1985"/>
      <c r="P33" s="478">
        <f>N33</f>
        <v>0</v>
      </c>
      <c r="Q33" s="479"/>
      <c r="R33" s="516"/>
      <c r="S33" s="141"/>
      <c r="T33" s="141"/>
      <c r="U33" s="463"/>
    </row>
    <row r="34" spans="1:21" ht="12.75" customHeight="1" x14ac:dyDescent="0.15">
      <c r="A34" s="141"/>
      <c r="B34" s="141"/>
      <c r="C34" s="2011"/>
      <c r="D34" s="584"/>
      <c r="E34" s="584"/>
      <c r="F34" s="584"/>
      <c r="G34" s="584"/>
      <c r="H34" s="584"/>
      <c r="I34" s="584"/>
      <c r="J34" s="584"/>
      <c r="K34" s="584"/>
      <c r="L34" s="584"/>
      <c r="M34" s="585"/>
      <c r="N34" s="480"/>
      <c r="O34" s="481"/>
      <c r="P34" s="478"/>
      <c r="Q34" s="482"/>
      <c r="R34" s="516"/>
      <c r="S34" s="141"/>
      <c r="T34" s="141"/>
      <c r="U34" s="463"/>
    </row>
    <row r="35" spans="1:21" ht="14.25" customHeight="1" x14ac:dyDescent="0.15">
      <c r="A35" s="141"/>
      <c r="B35" s="141"/>
      <c r="C35" s="2011"/>
      <c r="D35" s="1989" t="s">
        <v>582</v>
      </c>
      <c r="E35" s="1989"/>
      <c r="F35" s="1989"/>
      <c r="G35" s="1989"/>
      <c r="H35" s="1989"/>
      <c r="I35" s="1989"/>
      <c r="J35" s="1989"/>
      <c r="K35" s="1989"/>
      <c r="L35" s="1989"/>
      <c r="M35" s="1990"/>
      <c r="N35" s="2006">
        <f>N30+N32+N33</f>
        <v>0</v>
      </c>
      <c r="O35" s="2007"/>
      <c r="P35" s="483">
        <f>P30+P32+P33</f>
        <v>0</v>
      </c>
      <c r="Q35" s="484">
        <f>Q30+Q32</f>
        <v>0</v>
      </c>
      <c r="R35" s="517"/>
      <c r="S35" s="141"/>
      <c r="T35" s="141"/>
      <c r="U35" s="463"/>
    </row>
    <row r="36" spans="1:21" ht="15" customHeight="1" x14ac:dyDescent="0.15">
      <c r="A36" s="141"/>
      <c r="B36" s="141"/>
      <c r="C36" s="2011"/>
      <c r="D36" s="1994" t="s">
        <v>615</v>
      </c>
      <c r="E36" s="1994"/>
      <c r="F36" s="1994"/>
      <c r="G36" s="1994"/>
      <c r="H36" s="1994"/>
      <c r="I36" s="1994"/>
      <c r="J36" s="1994"/>
      <c r="K36" s="1994"/>
      <c r="L36" s="1994"/>
      <c r="M36" s="1995"/>
      <c r="N36" s="1984"/>
      <c r="O36" s="1985"/>
      <c r="P36" s="485" t="e">
        <f>N36-Q36</f>
        <v>#DIV/0!</v>
      </c>
      <c r="Q36" s="486" t="e">
        <f>ROUNDDOWN(Q35/N35*N36,0)</f>
        <v>#DIV/0!</v>
      </c>
      <c r="R36" s="518" t="s">
        <v>617</v>
      </c>
      <c r="S36" s="141"/>
      <c r="T36" s="141"/>
      <c r="U36" s="463"/>
    </row>
    <row r="37" spans="1:21" ht="12" customHeight="1" x14ac:dyDescent="0.15">
      <c r="A37" s="141"/>
      <c r="B37" s="141"/>
      <c r="C37" s="2011"/>
      <c r="D37" s="586"/>
      <c r="E37" s="586"/>
      <c r="F37" s="586"/>
      <c r="G37" s="586"/>
      <c r="H37" s="586"/>
      <c r="I37" s="586"/>
      <c r="J37" s="586"/>
      <c r="K37" s="586"/>
      <c r="L37" s="586"/>
      <c r="M37" s="587"/>
      <c r="N37" s="487"/>
      <c r="O37" s="488"/>
      <c r="P37" s="489"/>
      <c r="Q37" s="490"/>
      <c r="R37" s="519"/>
      <c r="S37" s="141"/>
      <c r="T37" s="141"/>
      <c r="U37" s="463"/>
    </row>
    <row r="38" spans="1:21" ht="16.5" customHeight="1" x14ac:dyDescent="0.15">
      <c r="A38" s="141"/>
      <c r="B38" s="141"/>
      <c r="C38" s="2012"/>
      <c r="D38" s="2000" t="s">
        <v>794</v>
      </c>
      <c r="E38" s="2000"/>
      <c r="F38" s="2000"/>
      <c r="G38" s="2000"/>
      <c r="H38" s="2000"/>
      <c r="I38" s="2000"/>
      <c r="J38" s="2000"/>
      <c r="K38" s="2000"/>
      <c r="L38" s="2000"/>
      <c r="M38" s="2001"/>
      <c r="N38" s="2021">
        <f>N35+N36</f>
        <v>0</v>
      </c>
      <c r="O38" s="2022"/>
      <c r="P38" s="491" t="e">
        <f>P35+P36</f>
        <v>#DIV/0!</v>
      </c>
      <c r="Q38" s="492" t="e">
        <f>Q35+Q36</f>
        <v>#DIV/0!</v>
      </c>
      <c r="R38" s="520"/>
      <c r="S38" s="141"/>
      <c r="T38" s="141"/>
      <c r="U38" s="463"/>
    </row>
    <row r="39" spans="1:21" ht="14.25" customHeight="1" x14ac:dyDescent="0.15">
      <c r="A39" s="141"/>
      <c r="B39" s="141"/>
      <c r="C39" s="1970" t="s">
        <v>795</v>
      </c>
      <c r="D39" s="1971"/>
      <c r="E39" s="1971"/>
      <c r="F39" s="1971"/>
      <c r="G39" s="1971"/>
      <c r="H39" s="1971"/>
      <c r="I39" s="1971"/>
      <c r="J39" s="1971"/>
      <c r="K39" s="1971"/>
      <c r="L39" s="1971"/>
      <c r="M39" s="1971"/>
      <c r="N39" s="1972"/>
      <c r="O39" s="1973"/>
      <c r="P39" s="471"/>
      <c r="Q39" s="472"/>
      <c r="R39" s="521"/>
      <c r="S39" s="141"/>
      <c r="T39" s="141"/>
      <c r="U39" s="463"/>
    </row>
    <row r="40" spans="1:21" ht="15" customHeight="1" x14ac:dyDescent="0.15">
      <c r="A40" s="141"/>
      <c r="B40" s="141"/>
      <c r="C40" s="1974" t="s">
        <v>728</v>
      </c>
      <c r="D40" s="1976" t="s">
        <v>739</v>
      </c>
      <c r="E40" s="1977"/>
      <c r="F40" s="1977"/>
      <c r="G40" s="1977"/>
      <c r="H40" s="1977"/>
      <c r="I40" s="1977"/>
      <c r="J40" s="1977"/>
      <c r="K40" s="1977"/>
      <c r="L40" s="1977"/>
      <c r="M40" s="1978"/>
      <c r="N40" s="1979"/>
      <c r="O40" s="1980"/>
      <c r="P40" s="851"/>
      <c r="Q40" s="493">
        <f>N40-P40</f>
        <v>0</v>
      </c>
      <c r="R40" s="522"/>
      <c r="S40" s="141"/>
      <c r="T40" s="141"/>
      <c r="U40" s="463"/>
    </row>
    <row r="41" spans="1:21" ht="14.25" customHeight="1" x14ac:dyDescent="0.15">
      <c r="A41" s="141"/>
      <c r="B41" s="141"/>
      <c r="C41" s="1974"/>
      <c r="D41" s="1981" t="s">
        <v>796</v>
      </c>
      <c r="E41" s="1982"/>
      <c r="F41" s="1982"/>
      <c r="G41" s="1982"/>
      <c r="H41" s="1982"/>
      <c r="I41" s="1982"/>
      <c r="J41" s="1982"/>
      <c r="K41" s="1982"/>
      <c r="L41" s="1982"/>
      <c r="M41" s="1983"/>
      <c r="N41" s="1984">
        <v>0</v>
      </c>
      <c r="O41" s="1985"/>
      <c r="P41" s="494">
        <f>N41</f>
        <v>0</v>
      </c>
      <c r="Q41" s="479"/>
      <c r="R41" s="523"/>
      <c r="S41" s="141"/>
      <c r="T41" s="141"/>
      <c r="U41" s="463"/>
    </row>
    <row r="42" spans="1:21" ht="15" customHeight="1" x14ac:dyDescent="0.15">
      <c r="A42" s="141"/>
      <c r="B42" s="141"/>
      <c r="C42" s="1974"/>
      <c r="D42" s="584"/>
      <c r="E42" s="584"/>
      <c r="F42" s="584"/>
      <c r="G42" s="584"/>
      <c r="H42" s="584"/>
      <c r="I42" s="584"/>
      <c r="J42" s="584"/>
      <c r="K42" s="584"/>
      <c r="L42" s="584"/>
      <c r="M42" s="585"/>
      <c r="N42" s="1986"/>
      <c r="O42" s="1987"/>
      <c r="P42" s="478"/>
      <c r="Q42" s="482"/>
      <c r="R42" s="516"/>
      <c r="S42" s="141"/>
      <c r="T42" s="141"/>
      <c r="U42" s="463"/>
    </row>
    <row r="43" spans="1:21" ht="13.5" customHeight="1" x14ac:dyDescent="0.15">
      <c r="A43" s="141"/>
      <c r="B43" s="141"/>
      <c r="C43" s="1974"/>
      <c r="D43" s="1988" t="s">
        <v>582</v>
      </c>
      <c r="E43" s="1989"/>
      <c r="F43" s="1989"/>
      <c r="G43" s="1989"/>
      <c r="H43" s="1989"/>
      <c r="I43" s="1989"/>
      <c r="J43" s="1989"/>
      <c r="K43" s="1989"/>
      <c r="L43" s="1989"/>
      <c r="M43" s="1990"/>
      <c r="N43" s="1991">
        <f>N40+N41</f>
        <v>0</v>
      </c>
      <c r="O43" s="1992"/>
      <c r="P43" s="495">
        <f>P40+P41</f>
        <v>0</v>
      </c>
      <c r="Q43" s="496">
        <f>Q40</f>
        <v>0</v>
      </c>
      <c r="R43" s="524" t="s">
        <v>729</v>
      </c>
      <c r="S43" s="141"/>
      <c r="T43" s="141"/>
      <c r="U43" s="463"/>
    </row>
    <row r="44" spans="1:21" ht="15" customHeight="1" x14ac:dyDescent="0.15">
      <c r="A44" s="141"/>
      <c r="B44" s="141"/>
      <c r="C44" s="1974"/>
      <c r="D44" s="1993" t="s">
        <v>615</v>
      </c>
      <c r="E44" s="1994"/>
      <c r="F44" s="1994"/>
      <c r="G44" s="1994"/>
      <c r="H44" s="1994"/>
      <c r="I44" s="1994"/>
      <c r="J44" s="1994"/>
      <c r="K44" s="1994"/>
      <c r="L44" s="1994"/>
      <c r="M44" s="1995"/>
      <c r="N44" s="1996"/>
      <c r="O44" s="1997"/>
      <c r="P44" s="292" t="e">
        <f>N44-Q44</f>
        <v>#DIV/0!</v>
      </c>
      <c r="Q44" s="291" t="e">
        <f>ROUNDDOWN(Q43/N43*N44,0)</f>
        <v>#DIV/0!</v>
      </c>
      <c r="R44" s="518" t="s">
        <v>617</v>
      </c>
      <c r="S44" s="141"/>
      <c r="T44" s="141"/>
      <c r="U44" s="463"/>
    </row>
    <row r="45" spans="1:21" ht="13.5" customHeight="1" x14ac:dyDescent="0.15">
      <c r="A45" s="141"/>
      <c r="B45" s="141"/>
      <c r="C45" s="1974"/>
      <c r="D45" s="324"/>
      <c r="E45" s="324"/>
      <c r="F45" s="324"/>
      <c r="G45" s="324"/>
      <c r="H45" s="324"/>
      <c r="I45" s="324"/>
      <c r="J45" s="324"/>
      <c r="K45" s="324"/>
      <c r="L45" s="324"/>
      <c r="M45" s="583"/>
      <c r="N45" s="1998"/>
      <c r="O45" s="1999"/>
      <c r="P45" s="497"/>
      <c r="Q45" s="498"/>
      <c r="R45" s="525"/>
      <c r="S45" s="141"/>
      <c r="T45" s="141"/>
      <c r="U45" s="463"/>
    </row>
    <row r="46" spans="1:21" ht="16.5" customHeight="1" x14ac:dyDescent="0.15">
      <c r="A46" s="141"/>
      <c r="B46" s="141"/>
      <c r="C46" s="1975"/>
      <c r="D46" s="2000" t="s">
        <v>797</v>
      </c>
      <c r="E46" s="2000"/>
      <c r="F46" s="2000"/>
      <c r="G46" s="2000"/>
      <c r="H46" s="2000"/>
      <c r="I46" s="2000"/>
      <c r="J46" s="2000"/>
      <c r="K46" s="2000"/>
      <c r="L46" s="2000"/>
      <c r="M46" s="2001"/>
      <c r="N46" s="2002">
        <f>N43+N44</f>
        <v>0</v>
      </c>
      <c r="O46" s="2002"/>
      <c r="P46" s="499" t="e">
        <f>P43+P44</f>
        <v>#DIV/0!</v>
      </c>
      <c r="Q46" s="500" t="e">
        <f>Q43+Q44</f>
        <v>#DIV/0!</v>
      </c>
      <c r="R46" s="520"/>
      <c r="S46" s="141"/>
      <c r="T46" s="141"/>
      <c r="U46" s="463"/>
    </row>
    <row r="47" spans="1:21" ht="16.5" customHeight="1" x14ac:dyDescent="0.15">
      <c r="A47" s="141"/>
      <c r="B47" s="141"/>
      <c r="C47" s="1946" t="s">
        <v>740</v>
      </c>
      <c r="D47" s="1947"/>
      <c r="E47" s="1947"/>
      <c r="F47" s="1947"/>
      <c r="G47" s="1947"/>
      <c r="H47" s="1947"/>
      <c r="I47" s="1947"/>
      <c r="J47" s="1947"/>
      <c r="K47" s="1947"/>
      <c r="L47" s="1947"/>
      <c r="M47" s="1947"/>
      <c r="N47" s="1948">
        <f>N38+N46</f>
        <v>0</v>
      </c>
      <c r="O47" s="1949"/>
      <c r="P47" s="501" t="e">
        <f>P38+P46</f>
        <v>#DIV/0!</v>
      </c>
      <c r="Q47" s="502" t="e">
        <f>Q38+Q46</f>
        <v>#DIV/0!</v>
      </c>
      <c r="R47" s="526"/>
      <c r="S47" s="141"/>
      <c r="T47" s="141"/>
      <c r="U47" s="463"/>
    </row>
    <row r="48" spans="1:21" x14ac:dyDescent="0.15">
      <c r="A48" s="141"/>
      <c r="B48" s="141"/>
      <c r="C48" s="324"/>
      <c r="D48" s="294" t="s">
        <v>798</v>
      </c>
      <c r="E48" s="324"/>
      <c r="F48" s="324"/>
      <c r="G48" s="324"/>
      <c r="H48" s="324"/>
      <c r="I48" s="324"/>
      <c r="J48" s="324"/>
      <c r="K48" s="324"/>
      <c r="L48" s="324"/>
      <c r="M48" s="294"/>
      <c r="N48" s="503"/>
      <c r="O48" s="503"/>
      <c r="P48" s="504"/>
      <c r="Q48" s="504"/>
      <c r="R48" s="527"/>
      <c r="S48" s="141"/>
      <c r="T48" s="141"/>
      <c r="U48" s="463"/>
    </row>
    <row r="49" spans="1:21" ht="4.5" customHeight="1" x14ac:dyDescent="0.15">
      <c r="A49" s="141"/>
      <c r="B49" s="141"/>
      <c r="C49" s="146"/>
      <c r="D49" s="146"/>
      <c r="E49" s="146"/>
      <c r="F49" s="146"/>
      <c r="G49" s="146"/>
      <c r="H49" s="146"/>
      <c r="I49" s="146"/>
      <c r="J49" s="146"/>
      <c r="K49" s="146"/>
      <c r="L49" s="146"/>
      <c r="M49" s="148"/>
      <c r="N49" s="148"/>
      <c r="O49" s="148"/>
      <c r="P49" s="146"/>
      <c r="Q49" s="146"/>
      <c r="R49" s="512"/>
      <c r="S49" s="141"/>
      <c r="T49" s="141"/>
      <c r="U49" s="463"/>
    </row>
    <row r="50" spans="1:21" ht="11.25" customHeight="1" x14ac:dyDescent="0.15">
      <c r="A50" s="146"/>
      <c r="B50" s="146"/>
      <c r="C50" s="284" t="s">
        <v>682</v>
      </c>
      <c r="D50" s="284"/>
      <c r="E50" s="284"/>
      <c r="F50" s="284"/>
      <c r="G50" s="284"/>
      <c r="H50" s="284"/>
      <c r="I50" s="284"/>
      <c r="J50" s="284"/>
      <c r="K50" s="284"/>
      <c r="L50" s="284"/>
      <c r="M50" s="148"/>
      <c r="N50" s="148"/>
      <c r="O50" s="148"/>
      <c r="P50" s="146"/>
      <c r="Q50" s="146"/>
      <c r="R50" s="512"/>
      <c r="S50" s="146"/>
      <c r="T50" s="146"/>
      <c r="U50" s="463"/>
    </row>
    <row r="51" spans="1:21" x14ac:dyDescent="0.15">
      <c r="A51" s="144"/>
      <c r="B51" s="144"/>
      <c r="C51" s="144"/>
      <c r="D51" s="144"/>
      <c r="E51" s="144"/>
      <c r="F51" s="144"/>
      <c r="G51" s="144"/>
      <c r="H51" s="144"/>
      <c r="I51" s="144"/>
      <c r="J51" s="144"/>
      <c r="K51" s="144"/>
      <c r="L51" s="144"/>
      <c r="M51" s="505"/>
      <c r="N51" s="505"/>
      <c r="O51" s="505"/>
      <c r="P51" s="506"/>
      <c r="Q51" s="506"/>
      <c r="R51" s="528" t="s">
        <v>502</v>
      </c>
      <c r="S51" s="144"/>
      <c r="T51" s="144"/>
      <c r="U51" s="463"/>
    </row>
    <row r="52" spans="1:21" ht="12" customHeight="1" x14ac:dyDescent="0.15">
      <c r="A52" s="325"/>
      <c r="B52" s="325"/>
      <c r="C52" s="1958" t="s">
        <v>782</v>
      </c>
      <c r="D52" s="1959"/>
      <c r="E52" s="1959"/>
      <c r="F52" s="1959"/>
      <c r="G52" s="1959"/>
      <c r="H52" s="1959"/>
      <c r="I52" s="1959"/>
      <c r="J52" s="1959"/>
      <c r="K52" s="1959"/>
      <c r="L52" s="1959"/>
      <c r="M52" s="1960"/>
      <c r="N52" s="1950" t="s">
        <v>738</v>
      </c>
      <c r="O52" s="1951"/>
      <c r="P52" s="1954" t="s">
        <v>616</v>
      </c>
      <c r="Q52" s="1956" t="s">
        <v>611</v>
      </c>
      <c r="R52" s="1942" t="s">
        <v>609</v>
      </c>
      <c r="S52" s="325"/>
      <c r="T52" s="325"/>
      <c r="U52" s="463"/>
    </row>
    <row r="53" spans="1:21" x14ac:dyDescent="0.15">
      <c r="A53" s="325"/>
      <c r="B53" s="325"/>
      <c r="C53" s="1961"/>
      <c r="D53" s="1962"/>
      <c r="E53" s="1962"/>
      <c r="F53" s="1962"/>
      <c r="G53" s="1962"/>
      <c r="H53" s="1962"/>
      <c r="I53" s="1962"/>
      <c r="J53" s="1962"/>
      <c r="K53" s="1962"/>
      <c r="L53" s="1962"/>
      <c r="M53" s="1963"/>
      <c r="N53" s="1952"/>
      <c r="O53" s="1953"/>
      <c r="P53" s="1955"/>
      <c r="Q53" s="1957"/>
      <c r="R53" s="1943"/>
      <c r="S53" s="325"/>
      <c r="T53" s="325"/>
      <c r="U53" s="463"/>
    </row>
    <row r="54" spans="1:21" ht="20.100000000000001" customHeight="1" x14ac:dyDescent="0.15">
      <c r="A54" s="325"/>
      <c r="B54" s="325"/>
      <c r="C54" s="1964" t="s">
        <v>799</v>
      </c>
      <c r="D54" s="1965"/>
      <c r="E54" s="1965"/>
      <c r="F54" s="1965"/>
      <c r="G54" s="1965"/>
      <c r="H54" s="1965"/>
      <c r="I54" s="1965"/>
      <c r="J54" s="1965"/>
      <c r="K54" s="1965"/>
      <c r="L54" s="1965"/>
      <c r="M54" s="1966"/>
      <c r="N54" s="1944">
        <f>ROUNDDOWN(N38/1000,0)</f>
        <v>0</v>
      </c>
      <c r="O54" s="1945"/>
      <c r="P54" s="507" t="e">
        <f>N54-Q54</f>
        <v>#DIV/0!</v>
      </c>
      <c r="Q54" s="508" t="e">
        <f>ROUNDDOWN(Q38/1000,0)</f>
        <v>#DIV/0!</v>
      </c>
      <c r="R54" s="529"/>
      <c r="S54" s="325"/>
      <c r="T54" s="325"/>
      <c r="U54" s="463"/>
    </row>
    <row r="55" spans="1:21" ht="20.100000000000001" customHeight="1" x14ac:dyDescent="0.15">
      <c r="A55" s="146"/>
      <c r="B55" s="146"/>
      <c r="C55" s="1967" t="s">
        <v>789</v>
      </c>
      <c r="D55" s="1968"/>
      <c r="E55" s="1968"/>
      <c r="F55" s="1968"/>
      <c r="G55" s="1968"/>
      <c r="H55" s="1968"/>
      <c r="I55" s="1968"/>
      <c r="J55" s="1968"/>
      <c r="K55" s="1968"/>
      <c r="L55" s="1968"/>
      <c r="M55" s="1969"/>
      <c r="N55" s="1944">
        <f>ROUNDDOWN(N46/1000,0)</f>
        <v>0</v>
      </c>
      <c r="O55" s="1945"/>
      <c r="P55" s="507" t="e">
        <f>N55-Q55</f>
        <v>#DIV/0!</v>
      </c>
      <c r="Q55" s="508" t="e">
        <f>ROUNDDOWN(Q46/1000,0)</f>
        <v>#DIV/0!</v>
      </c>
      <c r="R55" s="530"/>
      <c r="S55" s="146"/>
      <c r="T55" s="146"/>
      <c r="U55" s="463"/>
    </row>
    <row r="56" spans="1:21" ht="3" customHeight="1" x14ac:dyDescent="0.15">
      <c r="A56" s="141"/>
      <c r="B56" s="141"/>
      <c r="C56" s="141"/>
      <c r="D56" s="141"/>
      <c r="E56" s="141"/>
      <c r="F56" s="141"/>
      <c r="G56" s="141"/>
      <c r="H56" s="141"/>
      <c r="I56" s="141"/>
      <c r="J56" s="141"/>
      <c r="K56" s="141"/>
      <c r="L56" s="141"/>
      <c r="M56" s="148"/>
      <c r="N56" s="148"/>
      <c r="O56" s="148"/>
      <c r="P56" s="141"/>
      <c r="Q56" s="141"/>
      <c r="R56" s="509"/>
      <c r="S56" s="141"/>
      <c r="T56" s="141"/>
      <c r="U56" s="463"/>
    </row>
    <row r="57" spans="1:21" ht="12" customHeight="1" x14ac:dyDescent="0.15">
      <c r="A57" s="141"/>
      <c r="B57" s="141"/>
      <c r="C57" s="141"/>
      <c r="D57" s="141"/>
      <c r="E57" s="141"/>
      <c r="F57" s="141"/>
      <c r="G57" s="141"/>
      <c r="H57" s="141"/>
      <c r="I57" s="141"/>
      <c r="J57" s="141"/>
      <c r="K57" s="141"/>
      <c r="L57" s="141"/>
      <c r="M57" s="148"/>
      <c r="N57" s="148"/>
      <c r="O57" s="148"/>
      <c r="P57" s="141"/>
      <c r="Q57" s="141"/>
      <c r="R57" s="532" t="str">
        <f>書類作成ガイド!J38</f>
        <v>V.R7_250930</v>
      </c>
      <c r="S57" s="141"/>
      <c r="T57" s="141"/>
      <c r="U57" s="463"/>
    </row>
    <row r="58" spans="1:21" ht="16.5" customHeight="1" x14ac:dyDescent="0.15"/>
  </sheetData>
  <mergeCells count="68">
    <mergeCell ref="N14:P14"/>
    <mergeCell ref="C1:M1"/>
    <mergeCell ref="A4:R4"/>
    <mergeCell ref="F6:G6"/>
    <mergeCell ref="H6:R6"/>
    <mergeCell ref="F7:G7"/>
    <mergeCell ref="H7:R7"/>
    <mergeCell ref="D8:E8"/>
    <mergeCell ref="C10:E11"/>
    <mergeCell ref="F10:M11"/>
    <mergeCell ref="N10:P11"/>
    <mergeCell ref="N13:P13"/>
    <mergeCell ref="C2:P2"/>
    <mergeCell ref="R25:R28"/>
    <mergeCell ref="C15:E16"/>
    <mergeCell ref="F15:M16"/>
    <mergeCell ref="N15:P16"/>
    <mergeCell ref="C20:E21"/>
    <mergeCell ref="F20:M21"/>
    <mergeCell ref="N20:P21"/>
    <mergeCell ref="C24:N24"/>
    <mergeCell ref="C25:M28"/>
    <mergeCell ref="N25:O28"/>
    <mergeCell ref="P25:P28"/>
    <mergeCell ref="Q25:Q28"/>
    <mergeCell ref="C29:M29"/>
    <mergeCell ref="N29:O29"/>
    <mergeCell ref="C30:C38"/>
    <mergeCell ref="D30:M30"/>
    <mergeCell ref="N30:O30"/>
    <mergeCell ref="D31:M32"/>
    <mergeCell ref="N31:O31"/>
    <mergeCell ref="D36:M36"/>
    <mergeCell ref="N36:O36"/>
    <mergeCell ref="D38:M38"/>
    <mergeCell ref="N38:O38"/>
    <mergeCell ref="R31:R32"/>
    <mergeCell ref="N32:O32"/>
    <mergeCell ref="D33:M33"/>
    <mergeCell ref="N33:O33"/>
    <mergeCell ref="D35:M35"/>
    <mergeCell ref="N35:O35"/>
    <mergeCell ref="C39:M39"/>
    <mergeCell ref="N39:O39"/>
    <mergeCell ref="C40:C46"/>
    <mergeCell ref="D40:M40"/>
    <mergeCell ref="N40:O40"/>
    <mergeCell ref="D41:M41"/>
    <mergeCell ref="N41:O41"/>
    <mergeCell ref="N42:O42"/>
    <mergeCell ref="D43:M43"/>
    <mergeCell ref="N43:O43"/>
    <mergeCell ref="D44:M44"/>
    <mergeCell ref="N44:O44"/>
    <mergeCell ref="N45:O45"/>
    <mergeCell ref="D46:M46"/>
    <mergeCell ref="N46:O46"/>
    <mergeCell ref="R52:R53"/>
    <mergeCell ref="N55:O55"/>
    <mergeCell ref="C47:M47"/>
    <mergeCell ref="N47:O47"/>
    <mergeCell ref="N52:O53"/>
    <mergeCell ref="P52:P53"/>
    <mergeCell ref="Q52:Q53"/>
    <mergeCell ref="C52:M53"/>
    <mergeCell ref="C54:M54"/>
    <mergeCell ref="N54:O54"/>
    <mergeCell ref="C55:M55"/>
  </mergeCells>
  <phoneticPr fontId="2"/>
  <pageMargins left="0.70866141732283472" right="0.31496062992125984" top="0.74803149606299213" bottom="0.74803149606299213" header="0.31496062992125984" footer="0.31496062992125984"/>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V116"/>
  <sheetViews>
    <sheetView showGridLines="0" view="pageBreakPreview" topLeftCell="B1" zoomScale="120" zoomScaleNormal="120" zoomScaleSheetLayoutView="120" workbookViewId="0">
      <selection activeCell="B6" sqref="B6"/>
    </sheetView>
  </sheetViews>
  <sheetFormatPr defaultColWidth="13.7109375" defaultRowHeight="12" x14ac:dyDescent="0.15"/>
  <cols>
    <col min="1" max="1" width="0.7109375" style="132" hidden="1" customWidth="1"/>
    <col min="2" max="2" width="1.42578125" style="132" customWidth="1"/>
    <col min="3" max="7" width="3.28515625" style="132" customWidth="1"/>
    <col min="8" max="13" width="2.5703125" style="132" customWidth="1"/>
    <col min="14" max="15" width="2.42578125" style="132" customWidth="1"/>
    <col min="16" max="16" width="3" style="132" customWidth="1"/>
    <col min="17" max="17" width="7.85546875" style="132" customWidth="1"/>
    <col min="18" max="18" width="4.85546875" style="132" customWidth="1"/>
    <col min="19" max="20" width="2.42578125" style="132" customWidth="1"/>
    <col min="21" max="21" width="3" style="132" customWidth="1"/>
    <col min="22" max="23" width="2.42578125" style="132" customWidth="1"/>
    <col min="24" max="25" width="3" style="132" customWidth="1"/>
    <col min="26" max="27" width="4.7109375" style="132" customWidth="1"/>
    <col min="28" max="40" width="2.7109375" style="132" customWidth="1"/>
    <col min="41" max="41" width="1.42578125" style="132" customWidth="1"/>
    <col min="42" max="42" width="3.28515625" style="132" customWidth="1"/>
    <col min="43" max="43" width="13.7109375" style="132" customWidth="1"/>
    <col min="44" max="16384" width="13.7109375" style="132"/>
  </cols>
  <sheetData>
    <row r="1" spans="1:74" ht="14.25" customHeight="1" x14ac:dyDescent="0.15">
      <c r="A1" s="198"/>
      <c r="C1" s="1015" t="s">
        <v>963</v>
      </c>
      <c r="D1" s="1015"/>
      <c r="E1" s="1015"/>
      <c r="F1" s="1015"/>
      <c r="G1" s="1015"/>
      <c r="H1" s="1015"/>
      <c r="I1" s="1015"/>
      <c r="J1" s="1015"/>
      <c r="K1" s="1015"/>
      <c r="L1" s="1015"/>
      <c r="M1" s="1015"/>
      <c r="AN1" s="136" t="s">
        <v>1115</v>
      </c>
    </row>
    <row r="2" spans="1:74" ht="17.25" customHeight="1" x14ac:dyDescent="0.15">
      <c r="A2" s="198"/>
      <c r="C2" s="2195">
        <f>'提出リスト (共同居住型以外)'!B2</f>
        <v>0</v>
      </c>
      <c r="D2" s="2195"/>
      <c r="E2" s="2195"/>
      <c r="F2" s="2195"/>
      <c r="G2" s="2195"/>
      <c r="H2" s="2195"/>
      <c r="I2" s="2195"/>
      <c r="J2" s="2195"/>
      <c r="K2" s="2195"/>
      <c r="L2" s="2195"/>
      <c r="M2" s="2195"/>
      <c r="N2" s="2195"/>
      <c r="O2" s="2195"/>
      <c r="P2" s="2195"/>
      <c r="Q2" s="2195"/>
      <c r="R2" s="2195"/>
      <c r="S2" s="2195"/>
      <c r="T2" s="2195"/>
      <c r="U2" s="2195"/>
      <c r="V2" s="2195"/>
      <c r="W2" s="2195"/>
      <c r="X2" s="2195"/>
      <c r="Y2" s="2195"/>
      <c r="Z2" s="2195"/>
      <c r="AA2" s="2195"/>
      <c r="AB2" s="2195"/>
      <c r="AL2" s="201"/>
      <c r="AM2" s="201"/>
      <c r="AN2" s="201"/>
    </row>
    <row r="3" spans="1:74" ht="7.5" customHeight="1" x14ac:dyDescent="0.15">
      <c r="A3" s="198"/>
      <c r="C3" s="141"/>
      <c r="D3" s="141"/>
      <c r="E3" s="141"/>
      <c r="F3" s="141"/>
      <c r="G3" s="141"/>
      <c r="H3" s="141"/>
      <c r="I3" s="141"/>
      <c r="J3" s="141"/>
      <c r="AL3" s="201"/>
      <c r="AM3" s="201"/>
      <c r="AN3" s="201"/>
    </row>
    <row r="4" spans="1:74" ht="20.100000000000001" customHeight="1" x14ac:dyDescent="0.15">
      <c r="A4" s="198"/>
      <c r="B4" s="202"/>
      <c r="C4" s="2169" t="s">
        <v>925</v>
      </c>
      <c r="D4" s="1409"/>
      <c r="E4" s="1409"/>
      <c r="F4" s="1409"/>
      <c r="G4" s="1409"/>
      <c r="H4" s="1409"/>
      <c r="I4" s="1409"/>
      <c r="J4" s="1409"/>
      <c r="K4" s="1409"/>
      <c r="L4" s="1409"/>
      <c r="M4" s="1409"/>
      <c r="N4" s="1409"/>
      <c r="O4" s="1409"/>
      <c r="P4" s="1409"/>
      <c r="Q4" s="1409"/>
      <c r="R4" s="1409"/>
      <c r="S4" s="1409"/>
      <c r="T4" s="1409"/>
      <c r="U4" s="1409"/>
      <c r="V4" s="1409"/>
      <c r="W4" s="1409"/>
      <c r="X4" s="1409"/>
      <c r="Y4" s="1409"/>
      <c r="Z4" s="1409"/>
      <c r="AA4" s="1409"/>
      <c r="AB4" s="1409"/>
      <c r="AC4" s="1409"/>
      <c r="AD4" s="1409"/>
      <c r="AE4" s="1409"/>
      <c r="AF4" s="1409"/>
      <c r="AG4" s="1409"/>
      <c r="AH4" s="1409"/>
      <c r="AI4" s="1409"/>
      <c r="AJ4" s="1409"/>
      <c r="AK4" s="1409"/>
      <c r="AL4" s="1409"/>
      <c r="AM4" s="1409"/>
      <c r="AN4" s="1409"/>
      <c r="AO4" s="202"/>
    </row>
    <row r="5" spans="1:74" ht="12.75" customHeight="1" x14ac:dyDescent="0.15">
      <c r="A5" s="198"/>
      <c r="B5" s="145"/>
      <c r="C5" s="1396" t="s">
        <v>1018</v>
      </c>
      <c r="D5" s="1396"/>
      <c r="E5" s="1396"/>
      <c r="F5" s="1396"/>
      <c r="G5" s="1396"/>
      <c r="H5" s="1396"/>
      <c r="I5" s="1396"/>
      <c r="J5" s="1396"/>
      <c r="K5" s="1396"/>
      <c r="L5" s="1396"/>
      <c r="M5" s="1396"/>
      <c r="N5" s="1396"/>
      <c r="O5" s="1396"/>
      <c r="P5" s="1396"/>
      <c r="Q5" s="1396"/>
      <c r="R5" s="1396"/>
      <c r="S5" s="1396"/>
      <c r="T5" s="1396"/>
      <c r="U5" s="1396"/>
      <c r="V5" s="1396"/>
      <c r="W5" s="1396"/>
      <c r="X5" s="1396"/>
      <c r="Y5" s="1396"/>
      <c r="Z5" s="1396"/>
      <c r="AA5" s="1396"/>
      <c r="AB5" s="1396"/>
      <c r="AC5" s="1396"/>
      <c r="AD5" s="1396"/>
      <c r="AE5" s="1396"/>
      <c r="AF5" s="1396"/>
      <c r="AG5" s="1396"/>
      <c r="AH5" s="1396"/>
      <c r="AI5" s="1396"/>
      <c r="AJ5" s="1396"/>
      <c r="AK5" s="1396"/>
      <c r="AL5" s="1396"/>
      <c r="AM5" s="1396"/>
      <c r="AN5" s="1396"/>
      <c r="AO5" s="145"/>
    </row>
    <row r="6" spans="1:74" ht="21" customHeight="1" x14ac:dyDescent="0.15">
      <c r="B6" s="943"/>
      <c r="C6" s="1470" t="s">
        <v>30</v>
      </c>
      <c r="D6" s="1470"/>
      <c r="E6" s="1470"/>
      <c r="F6" s="1470"/>
      <c r="G6" s="1470"/>
      <c r="H6" s="1471"/>
      <c r="I6" s="2170"/>
      <c r="J6" s="2171"/>
      <c r="K6" s="2171"/>
      <c r="L6" s="2171"/>
      <c r="M6" s="2171"/>
      <c r="N6" s="2171"/>
      <c r="O6" s="2171"/>
      <c r="P6" s="2172"/>
      <c r="Q6" s="2172"/>
      <c r="R6" s="2172"/>
      <c r="S6" s="2172"/>
      <c r="T6" s="2172"/>
      <c r="U6" s="2172"/>
      <c r="V6" s="2172"/>
      <c r="W6" s="2172"/>
      <c r="X6" s="2172"/>
      <c r="Y6" s="2172"/>
      <c r="Z6" s="2172"/>
      <c r="AA6" s="2172"/>
      <c r="AB6" s="2172"/>
      <c r="AC6" s="2172"/>
      <c r="AD6" s="2172"/>
      <c r="AE6" s="2172"/>
      <c r="AF6" s="2172"/>
      <c r="AG6" s="2172"/>
      <c r="AH6" s="2172"/>
      <c r="AI6" s="2172"/>
      <c r="AJ6" s="2172"/>
      <c r="AK6" s="2172"/>
      <c r="AL6" s="2172"/>
      <c r="AM6" s="2172"/>
      <c r="AN6" s="2173"/>
      <c r="AO6" s="192"/>
    </row>
    <row r="7" spans="1:74" ht="15" customHeight="1" x14ac:dyDescent="0.15">
      <c r="B7" s="430"/>
      <c r="C7" s="2184" t="s">
        <v>926</v>
      </c>
      <c r="D7" s="2185"/>
      <c r="E7" s="2185"/>
      <c r="F7" s="2185"/>
      <c r="G7" s="2185"/>
      <c r="H7" s="2186"/>
      <c r="I7" s="533"/>
      <c r="J7" s="826" t="s">
        <v>19</v>
      </c>
      <c r="K7" s="2196" t="s">
        <v>1161</v>
      </c>
      <c r="L7" s="2196"/>
      <c r="M7" s="2196"/>
      <c r="N7" s="2196"/>
      <c r="O7" s="2196"/>
      <c r="P7" s="2196"/>
      <c r="Q7" s="2196"/>
      <c r="R7" s="2196"/>
      <c r="S7" s="533"/>
      <c r="T7" s="2197" t="s">
        <v>917</v>
      </c>
      <c r="U7" s="2197"/>
      <c r="V7" s="2197"/>
      <c r="W7" s="2198"/>
      <c r="X7" s="2198"/>
      <c r="Y7" s="2198"/>
      <c r="Z7" s="533" t="s">
        <v>706</v>
      </c>
      <c r="AA7" s="2197" t="s">
        <v>918</v>
      </c>
      <c r="AB7" s="2197"/>
      <c r="AC7" s="2197"/>
      <c r="AD7" s="2198"/>
      <c r="AE7" s="2198"/>
      <c r="AF7" s="2198"/>
      <c r="AG7" s="533" t="s">
        <v>706</v>
      </c>
      <c r="AH7" s="717"/>
      <c r="AI7" s="717"/>
      <c r="AJ7" s="717"/>
      <c r="AK7" s="717"/>
      <c r="AL7" s="717"/>
      <c r="AM7" s="717"/>
      <c r="AN7" s="727"/>
      <c r="AR7" s="533"/>
      <c r="AS7" s="533"/>
      <c r="AT7" s="533"/>
      <c r="AU7" s="533"/>
      <c r="AV7" s="533"/>
      <c r="AW7" s="533"/>
      <c r="AX7" s="533"/>
      <c r="AY7" s="533"/>
      <c r="AZ7" s="533"/>
      <c r="BA7" s="533"/>
      <c r="BB7" s="533"/>
      <c r="BC7" s="533"/>
      <c r="BD7" s="533"/>
      <c r="BE7" s="533"/>
      <c r="BF7" s="533"/>
      <c r="BG7" s="533"/>
      <c r="BH7" s="533"/>
      <c r="BI7" s="533"/>
      <c r="BJ7" s="533"/>
      <c r="BK7" s="533"/>
      <c r="BL7" s="717"/>
      <c r="BM7" s="717"/>
      <c r="BN7" s="717"/>
      <c r="BO7" s="717"/>
      <c r="BP7" s="717"/>
      <c r="BQ7" s="717"/>
      <c r="BR7" s="717"/>
      <c r="BS7" s="717"/>
      <c r="BT7" s="717"/>
      <c r="BU7" s="717"/>
      <c r="BV7" s="717"/>
    </row>
    <row r="8" spans="1:74" ht="15" customHeight="1" x14ac:dyDescent="0.15">
      <c r="B8" s="430"/>
      <c r="C8" s="2187"/>
      <c r="D8" s="1405"/>
      <c r="E8" s="1405"/>
      <c r="F8" s="1405"/>
      <c r="G8" s="1405"/>
      <c r="H8" s="1406"/>
      <c r="I8" s="533"/>
      <c r="J8" s="815" t="s">
        <v>19</v>
      </c>
      <c r="K8" s="2199" t="s">
        <v>1162</v>
      </c>
      <c r="L8" s="2199"/>
      <c r="M8" s="2199"/>
      <c r="N8" s="2199"/>
      <c r="O8" s="2199"/>
      <c r="P8" s="2199"/>
      <c r="Q8" s="2199"/>
      <c r="R8" s="2199"/>
      <c r="S8" s="2200" t="s">
        <v>919</v>
      </c>
      <c r="T8" s="2200"/>
      <c r="U8" s="2200"/>
      <c r="V8" s="2200"/>
      <c r="W8" s="2200"/>
      <c r="X8" s="2200"/>
      <c r="Y8" s="2200"/>
      <c r="Z8" s="2200"/>
      <c r="AA8" s="2200"/>
      <c r="AB8" s="2200"/>
      <c r="AC8" s="2200"/>
      <c r="AD8" s="2200"/>
      <c r="AE8" s="2200"/>
      <c r="AF8" s="2200"/>
      <c r="AG8" s="2200"/>
      <c r="AH8" s="2200"/>
      <c r="AI8" s="2200"/>
      <c r="AJ8" s="2200"/>
      <c r="AK8" s="2200"/>
      <c r="AL8" s="2200"/>
      <c r="AM8" s="2200"/>
      <c r="AN8" s="430"/>
      <c r="AR8" s="533"/>
      <c r="AS8" s="300"/>
      <c r="AT8" s="718"/>
      <c r="AU8" s="718"/>
      <c r="AV8" s="718"/>
      <c r="AW8" s="718"/>
      <c r="AX8" s="718"/>
      <c r="AY8" s="718"/>
      <c r="AZ8" s="718"/>
      <c r="BA8" s="718"/>
      <c r="BB8" s="718"/>
      <c r="BC8" s="718"/>
      <c r="BD8" s="718"/>
      <c r="BE8" s="718"/>
      <c r="BF8" s="718"/>
      <c r="BG8" s="718"/>
      <c r="BH8" s="718"/>
      <c r="BI8" s="718"/>
      <c r="BJ8" s="718"/>
      <c r="BK8" s="718"/>
      <c r="BL8" s="718"/>
      <c r="BM8" s="718"/>
      <c r="BN8" s="718"/>
      <c r="BO8" s="718"/>
      <c r="BP8" s="718"/>
      <c r="BQ8" s="718"/>
      <c r="BR8" s="718"/>
      <c r="BS8" s="718"/>
      <c r="BT8" s="718"/>
      <c r="BU8" s="718"/>
      <c r="BV8" s="533"/>
    </row>
    <row r="9" spans="1:74" ht="7.5" customHeight="1" x14ac:dyDescent="0.15">
      <c r="A9" s="198"/>
      <c r="B9" s="430"/>
      <c r="C9" s="2187"/>
      <c r="D9" s="1405"/>
      <c r="E9" s="1405"/>
      <c r="F9" s="1405"/>
      <c r="G9" s="1405"/>
      <c r="H9" s="1406"/>
      <c r="I9" s="533"/>
      <c r="J9" s="300"/>
      <c r="K9" s="718"/>
      <c r="L9" s="718"/>
      <c r="M9" s="718"/>
      <c r="N9" s="718"/>
      <c r="O9" s="718"/>
      <c r="P9" s="718"/>
      <c r="Q9" s="718"/>
      <c r="R9" s="718"/>
      <c r="S9" s="2200"/>
      <c r="T9" s="2200"/>
      <c r="U9" s="2200"/>
      <c r="V9" s="2200"/>
      <c r="W9" s="2200"/>
      <c r="X9" s="2200"/>
      <c r="Y9" s="2200"/>
      <c r="Z9" s="2200"/>
      <c r="AA9" s="2200"/>
      <c r="AB9" s="2200"/>
      <c r="AC9" s="2200"/>
      <c r="AD9" s="2200"/>
      <c r="AE9" s="2200"/>
      <c r="AF9" s="2200"/>
      <c r="AG9" s="2200"/>
      <c r="AH9" s="2200"/>
      <c r="AI9" s="2200"/>
      <c r="AJ9" s="2200"/>
      <c r="AK9" s="2200"/>
      <c r="AL9" s="2200"/>
      <c r="AM9" s="2200"/>
      <c r="AN9" s="730"/>
    </row>
    <row r="10" spans="1:74" ht="15" customHeight="1" x14ac:dyDescent="0.15">
      <c r="B10" s="430"/>
      <c r="C10" s="2187"/>
      <c r="D10" s="1405"/>
      <c r="E10" s="1405"/>
      <c r="F10" s="1405"/>
      <c r="G10" s="1405"/>
      <c r="H10" s="1406"/>
      <c r="I10" s="533"/>
      <c r="J10" s="300"/>
      <c r="K10" s="815" t="s">
        <v>19</v>
      </c>
      <c r="L10" s="2201" t="s">
        <v>920</v>
      </c>
      <c r="M10" s="2201"/>
      <c r="N10" s="2201"/>
      <c r="O10" s="2201"/>
      <c r="P10" s="2201"/>
      <c r="Q10" s="2201"/>
      <c r="R10" s="2201"/>
      <c r="S10" s="2201"/>
      <c r="T10" s="2201"/>
      <c r="U10" s="2201"/>
      <c r="V10" s="287"/>
      <c r="W10" s="287"/>
      <c r="X10" s="820" t="s">
        <v>19</v>
      </c>
      <c r="Y10" s="2201" t="s">
        <v>457</v>
      </c>
      <c r="Z10" s="2201"/>
      <c r="AA10" s="916" t="s">
        <v>19</v>
      </c>
      <c r="AB10" s="2201" t="s">
        <v>921</v>
      </c>
      <c r="AC10" s="2201"/>
      <c r="AD10" s="2201"/>
      <c r="AE10" s="916" t="s">
        <v>19</v>
      </c>
      <c r="AF10" s="2202" t="s">
        <v>922</v>
      </c>
      <c r="AG10" s="2202"/>
      <c r="AH10" s="916" t="s">
        <v>19</v>
      </c>
      <c r="AI10" s="2203" t="s">
        <v>923</v>
      </c>
      <c r="AJ10" s="2203"/>
      <c r="AK10" s="2203"/>
      <c r="AL10" s="719"/>
      <c r="AM10" s="533"/>
      <c r="AN10" s="728"/>
    </row>
    <row r="11" spans="1:74" ht="7.5" customHeight="1" x14ac:dyDescent="0.15">
      <c r="A11" s="198"/>
      <c r="B11" s="430"/>
      <c r="C11" s="2187"/>
      <c r="D11" s="1405"/>
      <c r="E11" s="1405"/>
      <c r="F11" s="1405"/>
      <c r="G11" s="1405"/>
      <c r="H11" s="1406"/>
      <c r="I11" s="533"/>
      <c r="J11" s="300"/>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533"/>
      <c r="AN11" s="730"/>
    </row>
    <row r="12" spans="1:74" ht="7.5" customHeight="1" x14ac:dyDescent="0.15">
      <c r="A12" s="198"/>
      <c r="B12" s="430"/>
      <c r="C12" s="2187"/>
      <c r="D12" s="1405"/>
      <c r="E12" s="1405"/>
      <c r="F12" s="1405"/>
      <c r="G12" s="1405"/>
      <c r="H12" s="1406"/>
      <c r="I12" s="533"/>
      <c r="J12" s="2200"/>
      <c r="K12" s="2204"/>
      <c r="L12" s="2204"/>
      <c r="M12" s="2204"/>
      <c r="N12" s="2204"/>
      <c r="O12" s="2204"/>
      <c r="P12" s="2204"/>
      <c r="Q12" s="2204"/>
      <c r="R12" s="2204"/>
      <c r="S12" s="2204"/>
      <c r="T12" s="2204"/>
      <c r="U12" s="2204"/>
      <c r="V12" s="2204"/>
      <c r="W12" s="2204"/>
      <c r="X12" s="2204"/>
      <c r="Y12" s="2204"/>
      <c r="Z12" s="2204"/>
      <c r="AA12" s="2204"/>
      <c r="AB12" s="2204"/>
      <c r="AC12" s="2204"/>
      <c r="AD12" s="2204"/>
      <c r="AE12" s="2204"/>
      <c r="AF12" s="2204"/>
      <c r="AG12" s="2204"/>
      <c r="AH12" s="2204"/>
      <c r="AI12" s="2204"/>
      <c r="AJ12" s="2204"/>
      <c r="AK12" s="2204"/>
      <c r="AL12" s="2204"/>
      <c r="AM12" s="2204"/>
      <c r="AN12" s="730"/>
    </row>
    <row r="13" spans="1:74" ht="15" customHeight="1" x14ac:dyDescent="0.15">
      <c r="A13" s="198"/>
      <c r="B13" s="430"/>
      <c r="C13" s="2188"/>
      <c r="D13" s="2189"/>
      <c r="E13" s="2189"/>
      <c r="F13" s="2189"/>
      <c r="G13" s="2189"/>
      <c r="H13" s="2190"/>
      <c r="I13" s="533"/>
      <c r="J13" s="816" t="s">
        <v>19</v>
      </c>
      <c r="K13" s="2162" t="s">
        <v>924</v>
      </c>
      <c r="L13" s="2162"/>
      <c r="M13" s="2162"/>
      <c r="N13" s="2162"/>
      <c r="O13" s="2162"/>
      <c r="P13" s="2162"/>
      <c r="Q13" s="2162"/>
      <c r="R13" s="2162"/>
      <c r="S13" s="2162"/>
      <c r="T13" s="2162"/>
      <c r="U13" s="2162"/>
      <c r="V13" s="2162"/>
      <c r="W13" s="2162"/>
      <c r="X13" s="2162"/>
      <c r="Y13" s="2162"/>
      <c r="Z13" s="2162"/>
      <c r="AA13" s="2162"/>
      <c r="AB13" s="2162"/>
      <c r="AC13" s="2162"/>
      <c r="AD13" s="2162"/>
      <c r="AE13" s="2162"/>
      <c r="AF13" s="2162"/>
      <c r="AG13" s="2162"/>
      <c r="AH13" s="2162"/>
      <c r="AI13" s="2162"/>
      <c r="AJ13" s="2162"/>
      <c r="AK13" s="2162"/>
      <c r="AL13" s="720"/>
      <c r="AM13" s="720"/>
      <c r="AN13" s="729"/>
    </row>
    <row r="14" spans="1:74" ht="15" customHeight="1" x14ac:dyDescent="0.15">
      <c r="C14" s="2209" t="s">
        <v>928</v>
      </c>
      <c r="D14" s="2210"/>
      <c r="E14" s="2210"/>
      <c r="F14" s="2210"/>
      <c r="G14" s="2210"/>
      <c r="H14" s="2211"/>
      <c r="I14" s="2193"/>
      <c r="J14" s="2194"/>
      <c r="K14" s="2194"/>
      <c r="L14" s="2194"/>
      <c r="M14" s="2194"/>
      <c r="N14" s="2194"/>
      <c r="O14" s="2194"/>
      <c r="P14" s="2194"/>
      <c r="Q14" s="2194"/>
      <c r="R14" s="2194"/>
      <c r="S14" s="2194"/>
      <c r="T14" s="2194"/>
      <c r="U14" s="2194"/>
      <c r="V14" s="2194"/>
      <c r="W14" s="2194"/>
      <c r="X14" s="2194"/>
      <c r="Y14" s="2194"/>
      <c r="Z14" s="2191" t="s">
        <v>944</v>
      </c>
      <c r="AA14" s="2192"/>
      <c r="AB14" s="2206" t="s">
        <v>936</v>
      </c>
      <c r="AC14" s="2207"/>
      <c r="AD14" s="2207"/>
      <c r="AE14" s="2208"/>
      <c r="AF14" s="917" t="s">
        <v>19</v>
      </c>
      <c r="AG14" s="2205" t="s">
        <v>932</v>
      </c>
      <c r="AH14" s="2205"/>
      <c r="AI14" s="598"/>
      <c r="AJ14" s="917" t="s">
        <v>19</v>
      </c>
      <c r="AK14" s="721" t="s">
        <v>935</v>
      </c>
      <c r="AL14" s="598"/>
      <c r="AM14" s="598"/>
      <c r="AN14" s="722"/>
    </row>
    <row r="15" spans="1:74" ht="15" customHeight="1" x14ac:dyDescent="0.15">
      <c r="C15" s="2187" t="s">
        <v>929</v>
      </c>
      <c r="D15" s="1405"/>
      <c r="E15" s="1405"/>
      <c r="F15" s="1405"/>
      <c r="G15" s="1405"/>
      <c r="H15" s="1406"/>
      <c r="I15" s="2206" t="s">
        <v>930</v>
      </c>
      <c r="J15" s="2207"/>
      <c r="K15" s="2212"/>
      <c r="L15" s="917" t="s">
        <v>19</v>
      </c>
      <c r="M15" s="2182" t="s">
        <v>939</v>
      </c>
      <c r="N15" s="2182"/>
      <c r="O15" s="917" t="s">
        <v>19</v>
      </c>
      <c r="P15" s="2182" t="s">
        <v>941</v>
      </c>
      <c r="Q15" s="2182"/>
      <c r="R15" s="917" t="s">
        <v>19</v>
      </c>
      <c r="S15" s="2182" t="s">
        <v>940</v>
      </c>
      <c r="T15" s="2182"/>
      <c r="U15" s="2182"/>
      <c r="V15" s="917" t="s">
        <v>19</v>
      </c>
      <c r="W15" s="2182" t="s">
        <v>942</v>
      </c>
      <c r="X15" s="2182"/>
      <c r="Y15" s="917" t="s">
        <v>19</v>
      </c>
      <c r="Z15" s="2182" t="s">
        <v>943</v>
      </c>
      <c r="AA15" s="2183"/>
      <c r="AB15" s="2177" t="s">
        <v>937</v>
      </c>
      <c r="AC15" s="1517"/>
      <c r="AD15" s="1517"/>
      <c r="AE15" s="2178"/>
      <c r="AF15" s="917" t="s">
        <v>19</v>
      </c>
      <c r="AG15" s="272" t="s">
        <v>933</v>
      </c>
      <c r="AH15" s="723"/>
      <c r="AI15" s="723"/>
      <c r="AJ15" s="723"/>
      <c r="AK15" s="723"/>
      <c r="AL15" s="723"/>
      <c r="AM15" s="723"/>
      <c r="AN15" s="724"/>
    </row>
    <row r="16" spans="1:74" ht="15" customHeight="1" x14ac:dyDescent="0.15">
      <c r="C16" s="2188"/>
      <c r="D16" s="2189"/>
      <c r="E16" s="2189"/>
      <c r="F16" s="2189"/>
      <c r="G16" s="2189"/>
      <c r="H16" s="2190"/>
      <c r="I16" s="2213" t="s">
        <v>931</v>
      </c>
      <c r="J16" s="2214"/>
      <c r="K16" s="2215"/>
      <c r="L16" s="917" t="s">
        <v>19</v>
      </c>
      <c r="M16" s="2182" t="s">
        <v>939</v>
      </c>
      <c r="N16" s="2182"/>
      <c r="O16" s="917" t="s">
        <v>19</v>
      </c>
      <c r="P16" s="2182" t="s">
        <v>941</v>
      </c>
      <c r="Q16" s="2182"/>
      <c r="R16" s="917" t="s">
        <v>19</v>
      </c>
      <c r="S16" s="2182" t="s">
        <v>940</v>
      </c>
      <c r="T16" s="2182"/>
      <c r="U16" s="2182"/>
      <c r="V16" s="917" t="s">
        <v>19</v>
      </c>
      <c r="W16" s="2182" t="s">
        <v>942</v>
      </c>
      <c r="X16" s="2182"/>
      <c r="Y16" s="917" t="s">
        <v>19</v>
      </c>
      <c r="Z16" s="2182" t="s">
        <v>943</v>
      </c>
      <c r="AA16" s="2183"/>
      <c r="AB16" s="2179" t="s">
        <v>938</v>
      </c>
      <c r="AC16" s="2180"/>
      <c r="AD16" s="2180"/>
      <c r="AE16" s="2181"/>
      <c r="AF16" s="917" t="s">
        <v>19</v>
      </c>
      <c r="AG16" s="725" t="s">
        <v>934</v>
      </c>
      <c r="AH16" s="636"/>
      <c r="AI16" s="636"/>
      <c r="AJ16" s="636"/>
      <c r="AK16" s="636"/>
      <c r="AL16" s="636"/>
      <c r="AM16" s="636"/>
      <c r="AN16" s="726"/>
    </row>
    <row r="17" spans="2:42" ht="15" customHeight="1" x14ac:dyDescent="0.15">
      <c r="C17" s="2174" t="s">
        <v>927</v>
      </c>
      <c r="D17" s="2175"/>
      <c r="E17" s="2175"/>
      <c r="F17" s="2175"/>
      <c r="G17" s="2175"/>
      <c r="H17" s="2175"/>
      <c r="I17" s="2175"/>
      <c r="J17" s="2175"/>
      <c r="K17" s="2175"/>
      <c r="L17" s="2175"/>
      <c r="M17" s="2175"/>
      <c r="N17" s="2175"/>
      <c r="O17" s="2175"/>
      <c r="P17" s="2175"/>
      <c r="Q17" s="2175"/>
      <c r="R17" s="2175"/>
      <c r="S17" s="2175"/>
      <c r="T17" s="2175"/>
      <c r="U17" s="2175"/>
      <c r="V17" s="2175"/>
      <c r="W17" s="2175"/>
      <c r="X17" s="2175"/>
      <c r="Y17" s="2175"/>
      <c r="Z17" s="2175"/>
      <c r="AA17" s="2175"/>
      <c r="AB17" s="2175"/>
      <c r="AC17" s="2175"/>
      <c r="AD17" s="2175"/>
      <c r="AE17" s="2175"/>
      <c r="AF17" s="2175"/>
      <c r="AG17" s="2175"/>
      <c r="AH17" s="2175"/>
      <c r="AI17" s="2175"/>
      <c r="AJ17" s="2175"/>
      <c r="AK17" s="2175"/>
      <c r="AL17" s="2175"/>
      <c r="AM17" s="2175"/>
      <c r="AN17" s="2176"/>
    </row>
    <row r="18" spans="2:42" ht="14.1" customHeight="1" x14ac:dyDescent="0.15">
      <c r="C18" s="2078" t="s">
        <v>19</v>
      </c>
      <c r="D18" s="2229" t="s">
        <v>758</v>
      </c>
      <c r="E18" s="2229"/>
      <c r="F18" s="2229"/>
      <c r="G18" s="2229"/>
      <c r="H18" s="2230"/>
      <c r="I18" s="295"/>
      <c r="J18" s="917" t="s">
        <v>19</v>
      </c>
      <c r="K18" s="2087" t="s">
        <v>540</v>
      </c>
      <c r="L18" s="2218"/>
      <c r="M18" s="2218"/>
      <c r="N18" s="2218"/>
      <c r="O18" s="2218"/>
      <c r="P18" s="2218"/>
      <c r="Q18" s="2218"/>
      <c r="R18" s="2219"/>
      <c r="S18" s="2220"/>
      <c r="T18" s="2220"/>
      <c r="U18" s="2220"/>
      <c r="V18" s="2220"/>
      <c r="W18" s="2220"/>
      <c r="X18" s="2220"/>
      <c r="Y18" s="2220"/>
      <c r="Z18" s="2220"/>
      <c r="AA18" s="2220"/>
      <c r="AB18" s="2220"/>
      <c r="AC18" s="2220"/>
      <c r="AD18" s="2220"/>
      <c r="AE18" s="2220"/>
      <c r="AF18" s="2220"/>
      <c r="AG18" s="2220"/>
      <c r="AH18" s="2220"/>
      <c r="AI18" s="2220"/>
      <c r="AJ18" s="2220"/>
      <c r="AK18" s="2220"/>
      <c r="AL18" s="2220"/>
      <c r="AM18" s="2220"/>
      <c r="AN18" s="2221"/>
    </row>
    <row r="19" spans="2:42" ht="14.1" customHeight="1" x14ac:dyDescent="0.15">
      <c r="C19" s="2079"/>
      <c r="D19" s="1179"/>
      <c r="E19" s="1179"/>
      <c r="F19" s="1179"/>
      <c r="G19" s="1179"/>
      <c r="H19" s="2231"/>
      <c r="I19" s="206"/>
      <c r="J19" s="813" t="s">
        <v>19</v>
      </c>
      <c r="K19" s="2152" t="s">
        <v>544</v>
      </c>
      <c r="L19" s="2153"/>
      <c r="M19" s="2153"/>
      <c r="N19" s="2153"/>
      <c r="O19" s="2153"/>
      <c r="P19" s="2153"/>
      <c r="Q19" s="2153"/>
      <c r="R19" s="2100"/>
      <c r="S19" s="2101"/>
      <c r="T19" s="2101"/>
      <c r="U19" s="2101"/>
      <c r="V19" s="2101"/>
      <c r="W19" s="2101"/>
      <c r="X19" s="2101"/>
      <c r="Y19" s="2101"/>
      <c r="Z19" s="2101"/>
      <c r="AA19" s="2101"/>
      <c r="AB19" s="2101"/>
      <c r="AC19" s="2101"/>
      <c r="AD19" s="2101"/>
      <c r="AE19" s="2101"/>
      <c r="AF19" s="2101"/>
      <c r="AG19" s="2101"/>
      <c r="AH19" s="2101"/>
      <c r="AI19" s="2101"/>
      <c r="AJ19" s="2101"/>
      <c r="AK19" s="2101"/>
      <c r="AL19" s="2101"/>
      <c r="AM19" s="2101"/>
      <c r="AN19" s="2102"/>
    </row>
    <row r="20" spans="2:42" ht="14.1" customHeight="1" x14ac:dyDescent="0.15">
      <c r="C20" s="2079"/>
      <c r="D20" s="1179"/>
      <c r="E20" s="1179"/>
      <c r="F20" s="1179"/>
      <c r="G20" s="1179"/>
      <c r="H20" s="2231"/>
      <c r="I20" s="206"/>
      <c r="J20" s="813" t="s">
        <v>19</v>
      </c>
      <c r="K20" s="2152" t="s">
        <v>546</v>
      </c>
      <c r="L20" s="2153"/>
      <c r="M20" s="2153"/>
      <c r="N20" s="2153"/>
      <c r="O20" s="2153"/>
      <c r="P20" s="2153"/>
      <c r="Q20" s="2153"/>
      <c r="R20" s="2100"/>
      <c r="S20" s="2101"/>
      <c r="T20" s="2101"/>
      <c r="U20" s="2101"/>
      <c r="V20" s="2101"/>
      <c r="W20" s="2101"/>
      <c r="X20" s="2101"/>
      <c r="Y20" s="2101"/>
      <c r="Z20" s="2101"/>
      <c r="AA20" s="2101"/>
      <c r="AB20" s="2101"/>
      <c r="AC20" s="2101"/>
      <c r="AD20" s="2101"/>
      <c r="AE20" s="2101"/>
      <c r="AF20" s="2101"/>
      <c r="AG20" s="2101"/>
      <c r="AH20" s="2101"/>
      <c r="AI20" s="2101"/>
      <c r="AJ20" s="2101"/>
      <c r="AK20" s="2101"/>
      <c r="AL20" s="2101"/>
      <c r="AM20" s="2101"/>
      <c r="AN20" s="2102"/>
    </row>
    <row r="21" spans="2:42" ht="14.1" customHeight="1" x14ac:dyDescent="0.15">
      <c r="C21" s="2079"/>
      <c r="D21" s="1179"/>
      <c r="E21" s="1179"/>
      <c r="F21" s="1179"/>
      <c r="G21" s="1179"/>
      <c r="H21" s="2231"/>
      <c r="I21" s="206"/>
      <c r="J21" s="813" t="s">
        <v>19</v>
      </c>
      <c r="K21" s="2152" t="s">
        <v>539</v>
      </c>
      <c r="L21" s="2153"/>
      <c r="M21" s="2153"/>
      <c r="N21" s="2153"/>
      <c r="O21" s="2153"/>
      <c r="P21" s="2153"/>
      <c r="Q21" s="2153"/>
      <c r="R21" s="2100"/>
      <c r="S21" s="2101"/>
      <c r="T21" s="2101"/>
      <c r="U21" s="2101"/>
      <c r="V21" s="2101"/>
      <c r="W21" s="2101"/>
      <c r="X21" s="2101"/>
      <c r="Y21" s="2101"/>
      <c r="Z21" s="2101"/>
      <c r="AA21" s="2101"/>
      <c r="AB21" s="2101"/>
      <c r="AC21" s="2101"/>
      <c r="AD21" s="2101"/>
      <c r="AE21" s="2101"/>
      <c r="AF21" s="2101"/>
      <c r="AG21" s="2101"/>
      <c r="AH21" s="2101"/>
      <c r="AI21" s="2101"/>
      <c r="AJ21" s="2101"/>
      <c r="AK21" s="2101"/>
      <c r="AL21" s="2101"/>
      <c r="AM21" s="2101"/>
      <c r="AN21" s="2102"/>
    </row>
    <row r="22" spans="2:42" ht="14.1" customHeight="1" x14ac:dyDescent="0.15">
      <c r="C22" s="2079"/>
      <c r="D22" s="1179"/>
      <c r="E22" s="1179"/>
      <c r="F22" s="1179"/>
      <c r="G22" s="1179"/>
      <c r="H22" s="2231"/>
      <c r="I22" s="206"/>
      <c r="J22" s="813" t="s">
        <v>19</v>
      </c>
      <c r="K22" s="2091" t="s">
        <v>538</v>
      </c>
      <c r="L22" s="2161"/>
      <c r="M22" s="2161"/>
      <c r="N22" s="2161"/>
      <c r="O22" s="2161"/>
      <c r="P22" s="2161"/>
      <c r="Q22" s="2161"/>
      <c r="R22" s="2100"/>
      <c r="S22" s="2101"/>
      <c r="T22" s="2101"/>
      <c r="U22" s="2101"/>
      <c r="V22" s="2101"/>
      <c r="W22" s="2101"/>
      <c r="X22" s="2101"/>
      <c r="Y22" s="2101"/>
      <c r="Z22" s="2101"/>
      <c r="AA22" s="2101"/>
      <c r="AB22" s="2101"/>
      <c r="AC22" s="2101"/>
      <c r="AD22" s="2101"/>
      <c r="AE22" s="2101"/>
      <c r="AF22" s="2101"/>
      <c r="AG22" s="2101"/>
      <c r="AH22" s="2101"/>
      <c r="AI22" s="2101"/>
      <c r="AJ22" s="2101"/>
      <c r="AK22" s="2101"/>
      <c r="AL22" s="2101"/>
      <c r="AM22" s="2101"/>
      <c r="AN22" s="2102"/>
    </row>
    <row r="23" spans="2:42" ht="14.1" customHeight="1" x14ac:dyDescent="0.15">
      <c r="C23" s="2079"/>
      <c r="D23" s="1179"/>
      <c r="E23" s="1179"/>
      <c r="F23" s="1179"/>
      <c r="G23" s="1179"/>
      <c r="H23" s="2231"/>
      <c r="I23" s="206"/>
      <c r="J23" s="813" t="s">
        <v>19</v>
      </c>
      <c r="K23" s="2152" t="s">
        <v>537</v>
      </c>
      <c r="L23" s="2153"/>
      <c r="M23" s="2153"/>
      <c r="N23" s="2153"/>
      <c r="O23" s="2153"/>
      <c r="P23" s="2153"/>
      <c r="Q23" s="2153"/>
      <c r="R23" s="2100"/>
      <c r="S23" s="2101"/>
      <c r="T23" s="2101"/>
      <c r="U23" s="2101"/>
      <c r="V23" s="2101"/>
      <c r="W23" s="2101"/>
      <c r="X23" s="2101"/>
      <c r="Y23" s="2101"/>
      <c r="Z23" s="2101"/>
      <c r="AA23" s="2101"/>
      <c r="AB23" s="2101"/>
      <c r="AC23" s="2101"/>
      <c r="AD23" s="2101"/>
      <c r="AE23" s="2101"/>
      <c r="AF23" s="2101"/>
      <c r="AG23" s="2101"/>
      <c r="AH23" s="2101"/>
      <c r="AI23" s="2101"/>
      <c r="AJ23" s="2101"/>
      <c r="AK23" s="2101"/>
      <c r="AL23" s="2101"/>
      <c r="AM23" s="2101"/>
      <c r="AN23" s="2102"/>
    </row>
    <row r="24" spans="2:42" ht="14.1" customHeight="1" x14ac:dyDescent="0.15">
      <c r="C24" s="2079"/>
      <c r="D24" s="1179"/>
      <c r="E24" s="1179"/>
      <c r="F24" s="1179"/>
      <c r="G24" s="1179"/>
      <c r="H24" s="2231"/>
      <c r="I24" s="206"/>
      <c r="J24" s="813" t="s">
        <v>19</v>
      </c>
      <c r="K24" s="2091" t="s">
        <v>547</v>
      </c>
      <c r="L24" s="2161"/>
      <c r="M24" s="2161"/>
      <c r="N24" s="2161"/>
      <c r="O24" s="2161"/>
      <c r="P24" s="2161"/>
      <c r="Q24" s="2161"/>
      <c r="R24" s="2100"/>
      <c r="S24" s="2101"/>
      <c r="T24" s="2101"/>
      <c r="U24" s="2101"/>
      <c r="V24" s="2101"/>
      <c r="W24" s="2101"/>
      <c r="X24" s="2101"/>
      <c r="Y24" s="2101"/>
      <c r="Z24" s="2101"/>
      <c r="AA24" s="2101"/>
      <c r="AB24" s="2101"/>
      <c r="AC24" s="2101"/>
      <c r="AD24" s="2101"/>
      <c r="AE24" s="2101"/>
      <c r="AF24" s="2101"/>
      <c r="AG24" s="2101"/>
      <c r="AH24" s="2101"/>
      <c r="AI24" s="2101"/>
      <c r="AJ24" s="2101"/>
      <c r="AK24" s="2101"/>
      <c r="AL24" s="2101"/>
      <c r="AM24" s="2101"/>
      <c r="AN24" s="2102"/>
    </row>
    <row r="25" spans="2:42" ht="14.1" customHeight="1" x14ac:dyDescent="0.15">
      <c r="C25" s="2079"/>
      <c r="D25" s="1179"/>
      <c r="E25" s="1179"/>
      <c r="F25" s="1179"/>
      <c r="G25" s="1179"/>
      <c r="H25" s="2231"/>
      <c r="I25" s="206"/>
      <c r="J25" s="813" t="s">
        <v>19</v>
      </c>
      <c r="K25" s="2152" t="s">
        <v>545</v>
      </c>
      <c r="L25" s="2153"/>
      <c r="M25" s="2153"/>
      <c r="N25" s="2153"/>
      <c r="O25" s="2153"/>
      <c r="P25" s="2153"/>
      <c r="Q25" s="2153"/>
      <c r="R25" s="2149"/>
      <c r="S25" s="2216"/>
      <c r="T25" s="2216"/>
      <c r="U25" s="2216"/>
      <c r="V25" s="2216"/>
      <c r="W25" s="2216"/>
      <c r="X25" s="2216"/>
      <c r="Y25" s="2216"/>
      <c r="Z25" s="2216"/>
      <c r="AA25" s="2216"/>
      <c r="AB25" s="2216"/>
      <c r="AC25" s="2216"/>
      <c r="AD25" s="2216"/>
      <c r="AE25" s="2216"/>
      <c r="AF25" s="2216"/>
      <c r="AG25" s="2216"/>
      <c r="AH25" s="2216"/>
      <c r="AI25" s="2216"/>
      <c r="AJ25" s="2216"/>
      <c r="AK25" s="2216"/>
      <c r="AL25" s="2216"/>
      <c r="AM25" s="2216"/>
      <c r="AN25" s="2217"/>
    </row>
    <row r="26" spans="2:42" ht="30" customHeight="1" x14ac:dyDescent="0.15">
      <c r="C26" s="2080"/>
      <c r="D26" s="2232"/>
      <c r="E26" s="2232"/>
      <c r="F26" s="2232"/>
      <c r="G26" s="2232"/>
      <c r="H26" s="2233"/>
      <c r="I26" s="208"/>
      <c r="J26" s="834" t="s">
        <v>19</v>
      </c>
      <c r="K26" s="2224" t="s">
        <v>1014</v>
      </c>
      <c r="L26" s="2225"/>
      <c r="M26" s="2225"/>
      <c r="N26" s="2225"/>
      <c r="O26" s="2225"/>
      <c r="P26" s="2225"/>
      <c r="Q26" s="2225"/>
      <c r="R26" s="2226"/>
      <c r="S26" s="2227"/>
      <c r="T26" s="2227"/>
      <c r="U26" s="2227"/>
      <c r="V26" s="2227"/>
      <c r="W26" s="2227"/>
      <c r="X26" s="2227"/>
      <c r="Y26" s="2227"/>
      <c r="Z26" s="2227"/>
      <c r="AA26" s="2227"/>
      <c r="AB26" s="2227"/>
      <c r="AC26" s="2227"/>
      <c r="AD26" s="2227"/>
      <c r="AE26" s="2227"/>
      <c r="AF26" s="2227"/>
      <c r="AG26" s="2227"/>
      <c r="AH26" s="2227"/>
      <c r="AI26" s="2227"/>
      <c r="AJ26" s="2227"/>
      <c r="AK26" s="2227"/>
      <c r="AL26" s="2227"/>
      <c r="AM26" s="2227"/>
      <c r="AN26" s="2228"/>
    </row>
    <row r="27" spans="2:42" ht="14.1" customHeight="1" x14ac:dyDescent="0.15">
      <c r="C27" s="2078" t="s">
        <v>19</v>
      </c>
      <c r="D27" s="2081" t="s">
        <v>1013</v>
      </c>
      <c r="E27" s="2081"/>
      <c r="F27" s="2081"/>
      <c r="G27" s="2081"/>
      <c r="H27" s="2082"/>
      <c r="I27" s="537"/>
      <c r="J27" s="543" t="s">
        <v>650</v>
      </c>
      <c r="K27" s="259"/>
      <c r="L27" s="223"/>
      <c r="M27" s="544"/>
      <c r="N27" s="544"/>
      <c r="O27" s="544"/>
      <c r="P27" s="544"/>
      <c r="Q27" s="544"/>
      <c r="R27" s="544"/>
      <c r="S27" s="544"/>
      <c r="T27" s="544"/>
      <c r="U27" s="544"/>
      <c r="V27" s="544"/>
      <c r="W27" s="544"/>
      <c r="X27" s="544"/>
      <c r="Y27" s="544"/>
      <c r="Z27" s="544"/>
      <c r="AA27" s="544"/>
      <c r="AB27" s="544"/>
      <c r="AC27" s="544"/>
      <c r="AD27" s="544"/>
      <c r="AE27" s="544"/>
      <c r="AF27" s="544"/>
      <c r="AG27" s="544"/>
      <c r="AH27" s="544"/>
      <c r="AI27" s="544"/>
      <c r="AJ27" s="544"/>
      <c r="AK27" s="544"/>
      <c r="AL27" s="776"/>
      <c r="AM27" s="223"/>
      <c r="AN27" s="777"/>
    </row>
    <row r="28" spans="2:42" ht="14.1" customHeight="1" x14ac:dyDescent="0.15">
      <c r="C28" s="2080"/>
      <c r="D28" s="2085"/>
      <c r="E28" s="2085"/>
      <c r="F28" s="2085"/>
      <c r="G28" s="2085"/>
      <c r="H28" s="2086"/>
      <c r="I28" s="304"/>
      <c r="J28" s="1763"/>
      <c r="K28" s="1764"/>
      <c r="L28" s="1764"/>
      <c r="M28" s="1764"/>
      <c r="N28" s="1764"/>
      <c r="O28" s="1764"/>
      <c r="P28" s="1764"/>
      <c r="Q28" s="1764"/>
      <c r="R28" s="1764"/>
      <c r="S28" s="1764"/>
      <c r="T28" s="1764"/>
      <c r="U28" s="1764"/>
      <c r="V28" s="1764"/>
      <c r="W28" s="1764"/>
      <c r="X28" s="1764"/>
      <c r="Y28" s="1764"/>
      <c r="Z28" s="1764"/>
      <c r="AA28" s="1764"/>
      <c r="AB28" s="1764"/>
      <c r="AC28" s="1764"/>
      <c r="AD28" s="1764"/>
      <c r="AE28" s="1764"/>
      <c r="AF28" s="1764"/>
      <c r="AG28" s="1764"/>
      <c r="AH28" s="1764"/>
      <c r="AI28" s="1764"/>
      <c r="AJ28" s="1764"/>
      <c r="AK28" s="1764"/>
      <c r="AL28" s="1764"/>
      <c r="AM28" s="1764"/>
      <c r="AN28" s="2246"/>
    </row>
    <row r="29" spans="2:42" ht="14.1" customHeight="1" x14ac:dyDescent="0.15">
      <c r="C29" s="2078" t="s">
        <v>19</v>
      </c>
      <c r="D29" s="2081" t="s">
        <v>761</v>
      </c>
      <c r="E29" s="2081"/>
      <c r="F29" s="2081"/>
      <c r="G29" s="2081"/>
      <c r="H29" s="2082"/>
      <c r="J29" s="815" t="s">
        <v>19</v>
      </c>
      <c r="K29" s="2099" t="s">
        <v>709</v>
      </c>
      <c r="L29" s="2099"/>
      <c r="M29" s="2099"/>
      <c r="N29" s="2099"/>
      <c r="O29" s="2099"/>
      <c r="P29" s="2099"/>
      <c r="Q29" s="2099"/>
      <c r="R29" s="2100"/>
      <c r="S29" s="2101"/>
      <c r="T29" s="2101"/>
      <c r="U29" s="2101"/>
      <c r="V29" s="2101"/>
      <c r="W29" s="2101"/>
      <c r="X29" s="2101"/>
      <c r="Y29" s="2101"/>
      <c r="Z29" s="2101"/>
      <c r="AA29" s="2101"/>
      <c r="AB29" s="2101"/>
      <c r="AC29" s="2101"/>
      <c r="AD29" s="2101"/>
      <c r="AE29" s="2101"/>
      <c r="AF29" s="2101"/>
      <c r="AG29" s="2101"/>
      <c r="AH29" s="2101"/>
      <c r="AI29" s="2101"/>
      <c r="AJ29" s="2101"/>
      <c r="AK29" s="2101"/>
      <c r="AL29" s="2101"/>
      <c r="AM29" s="2101"/>
      <c r="AN29" s="2102"/>
    </row>
    <row r="30" spans="2:42" ht="14.1" customHeight="1" x14ac:dyDescent="0.15">
      <c r="C30" s="2079"/>
      <c r="D30" s="2083"/>
      <c r="E30" s="2083"/>
      <c r="F30" s="2083"/>
      <c r="G30" s="2083"/>
      <c r="H30" s="2084"/>
      <c r="J30" s="815" t="s">
        <v>19</v>
      </c>
      <c r="K30" s="2103" t="s">
        <v>710</v>
      </c>
      <c r="L30" s="2103"/>
      <c r="M30" s="2103"/>
      <c r="N30" s="2103"/>
      <c r="O30" s="2103"/>
      <c r="P30" s="2103"/>
      <c r="Q30" s="2103"/>
      <c r="R30" s="2100"/>
      <c r="S30" s="2101"/>
      <c r="T30" s="2101"/>
      <c r="U30" s="2101"/>
      <c r="V30" s="2101"/>
      <c r="W30" s="2101"/>
      <c r="X30" s="2101"/>
      <c r="Y30" s="2101"/>
      <c r="Z30" s="2101"/>
      <c r="AA30" s="2101"/>
      <c r="AB30" s="2101"/>
      <c r="AC30" s="2101"/>
      <c r="AD30" s="2101"/>
      <c r="AE30" s="2101"/>
      <c r="AF30" s="2101"/>
      <c r="AG30" s="2101"/>
      <c r="AH30" s="2101"/>
      <c r="AI30" s="2101"/>
      <c r="AJ30" s="2101"/>
      <c r="AK30" s="2101"/>
      <c r="AL30" s="2101"/>
      <c r="AM30" s="2101"/>
      <c r="AN30" s="2102"/>
    </row>
    <row r="31" spans="2:42" ht="22.5" customHeight="1" x14ac:dyDescent="0.15">
      <c r="B31" s="141"/>
      <c r="C31" s="2080"/>
      <c r="D31" s="2085"/>
      <c r="E31" s="2085"/>
      <c r="F31" s="2085"/>
      <c r="G31" s="2085"/>
      <c r="H31" s="2086"/>
      <c r="I31" s="200"/>
      <c r="J31" s="816" t="s">
        <v>762</v>
      </c>
      <c r="K31" s="2104" t="s">
        <v>711</v>
      </c>
      <c r="L31" s="2104"/>
      <c r="M31" s="2104"/>
      <c r="N31" s="2104"/>
      <c r="O31" s="2104"/>
      <c r="P31" s="2104"/>
      <c r="Q31" s="2104"/>
      <c r="R31" s="2105"/>
      <c r="S31" s="2106"/>
      <c r="T31" s="2106"/>
      <c r="U31" s="2106"/>
      <c r="V31" s="2106"/>
      <c r="W31" s="2106"/>
      <c r="X31" s="2106"/>
      <c r="Y31" s="2106"/>
      <c r="Z31" s="2106"/>
      <c r="AA31" s="2106"/>
      <c r="AB31" s="2106"/>
      <c r="AC31" s="2106"/>
      <c r="AD31" s="2106"/>
      <c r="AE31" s="2106"/>
      <c r="AF31" s="2106"/>
      <c r="AG31" s="2106"/>
      <c r="AH31" s="2106"/>
      <c r="AI31" s="2106"/>
      <c r="AJ31" s="2106"/>
      <c r="AK31" s="2106"/>
      <c r="AL31" s="2106"/>
      <c r="AM31" s="2106"/>
      <c r="AN31" s="2107"/>
      <c r="AO31" s="141"/>
      <c r="AP31" s="141"/>
    </row>
    <row r="32" spans="2:42" ht="24" customHeight="1" x14ac:dyDescent="0.15">
      <c r="C32" s="918" t="s">
        <v>19</v>
      </c>
      <c r="D32" s="2108" t="s">
        <v>735</v>
      </c>
      <c r="E32" s="2108"/>
      <c r="F32" s="2108"/>
      <c r="G32" s="2108"/>
      <c r="H32" s="2109"/>
      <c r="I32" s="2110" t="s">
        <v>713</v>
      </c>
      <c r="J32" s="2111"/>
      <c r="K32" s="2111"/>
      <c r="L32" s="2111"/>
      <c r="M32" s="2111"/>
      <c r="N32" s="2111"/>
      <c r="O32" s="2111"/>
      <c r="P32" s="2111"/>
      <c r="Q32" s="299"/>
      <c r="R32" s="2112"/>
      <c r="S32" s="2113"/>
      <c r="T32" s="2113"/>
      <c r="U32" s="2113"/>
      <c r="V32" s="2113"/>
      <c r="W32" s="2113"/>
      <c r="X32" s="2113"/>
      <c r="Y32" s="2113"/>
      <c r="Z32" s="2113"/>
      <c r="AA32" s="2113"/>
      <c r="AB32" s="2113"/>
      <c r="AC32" s="2113"/>
      <c r="AD32" s="2113"/>
      <c r="AE32" s="2113"/>
      <c r="AF32" s="2113"/>
      <c r="AG32" s="2113"/>
      <c r="AH32" s="2113"/>
      <c r="AI32" s="2113"/>
      <c r="AJ32" s="2113"/>
      <c r="AK32" s="2113"/>
      <c r="AL32" s="2113"/>
      <c r="AM32" s="2113"/>
      <c r="AN32" s="2114"/>
    </row>
    <row r="33" spans="3:40" ht="14.1" customHeight="1" x14ac:dyDescent="0.15">
      <c r="C33" s="2078" t="s">
        <v>19</v>
      </c>
      <c r="D33" s="2154" t="s">
        <v>759</v>
      </c>
      <c r="E33" s="2154"/>
      <c r="F33" s="2154"/>
      <c r="G33" s="2154"/>
      <c r="H33" s="2155"/>
      <c r="I33" s="293"/>
      <c r="J33" s="2247" t="s">
        <v>697</v>
      </c>
      <c r="K33" s="2248"/>
      <c r="L33" s="2248"/>
      <c r="M33" s="2248"/>
      <c r="N33" s="2248"/>
      <c r="O33" s="2248"/>
      <c r="P33" s="2248"/>
      <c r="Q33" s="2248"/>
      <c r="R33" s="2248"/>
      <c r="S33" s="2248"/>
      <c r="T33" s="2248"/>
      <c r="U33" s="2248"/>
      <c r="V33" s="2248"/>
      <c r="W33" s="2248"/>
      <c r="X33" s="2248"/>
      <c r="Y33" s="2117"/>
      <c r="Z33" s="2118"/>
      <c r="AA33" s="2118"/>
      <c r="AB33" s="2118"/>
      <c r="AC33" s="2118"/>
      <c r="AD33" s="2118"/>
      <c r="AE33" s="2118"/>
      <c r="AF33" s="2118"/>
      <c r="AG33" s="2118"/>
      <c r="AH33" s="2118"/>
      <c r="AI33" s="2118"/>
      <c r="AJ33" s="2118"/>
      <c r="AK33" s="2118"/>
      <c r="AL33" s="2118"/>
      <c r="AM33" s="2118"/>
      <c r="AN33" s="2119"/>
    </row>
    <row r="34" spans="3:40" ht="14.1" customHeight="1" x14ac:dyDescent="0.15">
      <c r="C34" s="2079"/>
      <c r="D34" s="2156"/>
      <c r="E34" s="2156"/>
      <c r="F34" s="2156"/>
      <c r="G34" s="2156"/>
      <c r="H34" s="2157"/>
      <c r="I34" s="340"/>
      <c r="J34" s="2249" t="s">
        <v>697</v>
      </c>
      <c r="K34" s="2250"/>
      <c r="L34" s="2250"/>
      <c r="M34" s="2250"/>
      <c r="N34" s="2250"/>
      <c r="O34" s="2250"/>
      <c r="P34" s="2250"/>
      <c r="Q34" s="2250"/>
      <c r="R34" s="2250"/>
      <c r="S34" s="2250"/>
      <c r="T34" s="2250"/>
      <c r="U34" s="2250"/>
      <c r="V34" s="2250"/>
      <c r="W34" s="2250"/>
      <c r="X34" s="2250"/>
      <c r="Y34" s="2146"/>
      <c r="Z34" s="2147"/>
      <c r="AA34" s="2147"/>
      <c r="AB34" s="2147"/>
      <c r="AC34" s="2147"/>
      <c r="AD34" s="2147"/>
      <c r="AE34" s="2147"/>
      <c r="AF34" s="2147"/>
      <c r="AG34" s="2147"/>
      <c r="AH34" s="2147"/>
      <c r="AI34" s="2147"/>
      <c r="AJ34" s="2147"/>
      <c r="AK34" s="2147"/>
      <c r="AL34" s="2147"/>
      <c r="AM34" s="2147"/>
      <c r="AN34" s="2148"/>
    </row>
    <row r="35" spans="3:40" ht="14.1" customHeight="1" x14ac:dyDescent="0.15">
      <c r="C35" s="2080"/>
      <c r="D35" s="2158"/>
      <c r="E35" s="2158"/>
      <c r="F35" s="2158"/>
      <c r="G35" s="2158"/>
      <c r="H35" s="2159"/>
      <c r="I35" s="208"/>
      <c r="J35" s="2129" t="s">
        <v>697</v>
      </c>
      <c r="K35" s="2130"/>
      <c r="L35" s="2130"/>
      <c r="M35" s="2130"/>
      <c r="N35" s="2130"/>
      <c r="O35" s="2130"/>
      <c r="P35" s="2130"/>
      <c r="Q35" s="2130"/>
      <c r="R35" s="2130"/>
      <c r="S35" s="2130"/>
      <c r="T35" s="2130"/>
      <c r="U35" s="2130"/>
      <c r="V35" s="2130"/>
      <c r="W35" s="2130"/>
      <c r="X35" s="2130"/>
      <c r="Y35" s="2143"/>
      <c r="Z35" s="2144"/>
      <c r="AA35" s="2144"/>
      <c r="AB35" s="2144"/>
      <c r="AC35" s="2144"/>
      <c r="AD35" s="2144"/>
      <c r="AE35" s="2144"/>
      <c r="AF35" s="2144"/>
      <c r="AG35" s="2144"/>
      <c r="AH35" s="2144"/>
      <c r="AI35" s="2144"/>
      <c r="AJ35" s="2144"/>
      <c r="AK35" s="2144"/>
      <c r="AL35" s="2144"/>
      <c r="AM35" s="2144"/>
      <c r="AN35" s="2145"/>
    </row>
    <row r="36" spans="3:40" ht="14.1" customHeight="1" x14ac:dyDescent="0.15">
      <c r="C36" s="2253" t="s">
        <v>0</v>
      </c>
      <c r="D36" s="2156" t="s">
        <v>691</v>
      </c>
      <c r="E36" s="2156"/>
      <c r="F36" s="2156"/>
      <c r="G36" s="2156"/>
      <c r="H36" s="2157"/>
      <c r="I36" s="296"/>
      <c r="J36" s="826" t="s">
        <v>19</v>
      </c>
      <c r="K36" s="338" t="s">
        <v>688</v>
      </c>
      <c r="L36" s="535"/>
      <c r="M36" s="536"/>
      <c r="N36" s="300"/>
      <c r="O36" s="535"/>
      <c r="P36" s="535"/>
      <c r="Q36" s="535"/>
      <c r="R36" s="2100"/>
      <c r="S36" s="2101"/>
      <c r="T36" s="2101"/>
      <c r="U36" s="2101"/>
      <c r="V36" s="2101"/>
      <c r="W36" s="2101"/>
      <c r="X36" s="2101"/>
      <c r="Y36" s="2101"/>
      <c r="Z36" s="2101"/>
      <c r="AA36" s="2101"/>
      <c r="AB36" s="2101"/>
      <c r="AC36" s="2101"/>
      <c r="AD36" s="2101"/>
      <c r="AE36" s="2101"/>
      <c r="AF36" s="2101"/>
      <c r="AG36" s="2101"/>
      <c r="AH36" s="2101"/>
      <c r="AI36" s="2101"/>
      <c r="AJ36" s="2101"/>
      <c r="AK36" s="2101"/>
      <c r="AL36" s="2101"/>
      <c r="AM36" s="2101"/>
      <c r="AN36" s="2102"/>
    </row>
    <row r="37" spans="3:40" ht="14.1" customHeight="1" x14ac:dyDescent="0.15">
      <c r="C37" s="2079"/>
      <c r="D37" s="2156"/>
      <c r="E37" s="2156"/>
      <c r="F37" s="2156"/>
      <c r="G37" s="2156"/>
      <c r="H37" s="2157"/>
      <c r="I37" s="296"/>
      <c r="J37" s="820" t="s">
        <v>19</v>
      </c>
      <c r="K37" s="142" t="s">
        <v>689</v>
      </c>
      <c r="L37" s="142"/>
      <c r="M37" s="142"/>
      <c r="N37" s="290"/>
      <c r="O37" s="290"/>
      <c r="P37" s="290"/>
      <c r="Q37" s="290"/>
      <c r="R37" s="2100"/>
      <c r="S37" s="2101"/>
      <c r="T37" s="2101"/>
      <c r="U37" s="2101"/>
      <c r="V37" s="2101"/>
      <c r="W37" s="2101"/>
      <c r="X37" s="2101"/>
      <c r="Y37" s="2101"/>
      <c r="Z37" s="2101"/>
      <c r="AA37" s="2101"/>
      <c r="AB37" s="2101"/>
      <c r="AC37" s="2101"/>
      <c r="AD37" s="2101"/>
      <c r="AE37" s="2101"/>
      <c r="AF37" s="2101"/>
      <c r="AG37" s="2101"/>
      <c r="AH37" s="2101"/>
      <c r="AI37" s="2101"/>
      <c r="AJ37" s="2101"/>
      <c r="AK37" s="2101"/>
      <c r="AL37" s="2101"/>
      <c r="AM37" s="2101"/>
      <c r="AN37" s="2102"/>
    </row>
    <row r="38" spans="3:40" ht="14.1" hidden="1" customHeight="1" x14ac:dyDescent="0.15">
      <c r="C38" s="2079"/>
      <c r="D38" s="2156"/>
      <c r="E38" s="2156"/>
      <c r="F38" s="2156"/>
      <c r="G38" s="2156"/>
      <c r="H38" s="2157"/>
      <c r="I38" s="296"/>
      <c r="J38" s="820" t="s">
        <v>19</v>
      </c>
      <c r="K38" s="142" t="s">
        <v>690</v>
      </c>
      <c r="L38" s="142"/>
      <c r="M38" s="142"/>
      <c r="N38" s="290"/>
      <c r="O38" s="290"/>
      <c r="P38" s="290"/>
      <c r="Q38" s="290"/>
      <c r="R38" s="2100"/>
      <c r="S38" s="2101"/>
      <c r="T38" s="2101"/>
      <c r="U38" s="2101"/>
      <c r="V38" s="2101"/>
      <c r="W38" s="2101"/>
      <c r="X38" s="2101"/>
      <c r="Y38" s="2101"/>
      <c r="Z38" s="2101"/>
      <c r="AA38" s="2101"/>
      <c r="AB38" s="2101"/>
      <c r="AC38" s="2101"/>
      <c r="AD38" s="2101"/>
      <c r="AE38" s="2101"/>
      <c r="AF38" s="2101"/>
      <c r="AG38" s="2101"/>
      <c r="AH38" s="2101"/>
      <c r="AI38" s="2101"/>
      <c r="AJ38" s="2101"/>
      <c r="AK38" s="2101"/>
      <c r="AL38" s="2101"/>
      <c r="AM38" s="2101"/>
      <c r="AN38" s="2102"/>
    </row>
    <row r="39" spans="3:40" ht="14.1" customHeight="1" x14ac:dyDescent="0.15">
      <c r="C39" s="2079"/>
      <c r="D39" s="2156"/>
      <c r="E39" s="2156"/>
      <c r="F39" s="2156"/>
      <c r="G39" s="2156"/>
      <c r="H39" s="2157"/>
      <c r="I39" s="296"/>
      <c r="J39" s="820" t="s">
        <v>19</v>
      </c>
      <c r="K39" s="142" t="s">
        <v>690</v>
      </c>
      <c r="L39" s="142"/>
      <c r="M39" s="142"/>
      <c r="N39" s="290"/>
      <c r="O39" s="290"/>
      <c r="P39" s="290"/>
      <c r="Q39" s="290"/>
      <c r="R39" s="2105"/>
      <c r="S39" s="2106"/>
      <c r="T39" s="2106"/>
      <c r="U39" s="2106"/>
      <c r="V39" s="2106"/>
      <c r="W39" s="2106"/>
      <c r="X39" s="2106"/>
      <c r="Y39" s="2106"/>
      <c r="Z39" s="2106"/>
      <c r="AA39" s="2106"/>
      <c r="AB39" s="2106"/>
      <c r="AC39" s="2106"/>
      <c r="AD39" s="2106"/>
      <c r="AE39" s="2106"/>
      <c r="AF39" s="2106"/>
      <c r="AG39" s="2106"/>
      <c r="AH39" s="2106"/>
      <c r="AI39" s="2106"/>
      <c r="AJ39" s="2106"/>
      <c r="AK39" s="2106"/>
      <c r="AL39" s="2106"/>
      <c r="AM39" s="2106"/>
      <c r="AN39" s="2107"/>
    </row>
    <row r="40" spans="3:40" ht="14.1" customHeight="1" x14ac:dyDescent="0.15">
      <c r="C40" s="2078" t="s">
        <v>0</v>
      </c>
      <c r="D40" s="2081" t="s">
        <v>996</v>
      </c>
      <c r="E40" s="2081"/>
      <c r="F40" s="2081"/>
      <c r="G40" s="2081"/>
      <c r="H40" s="2082"/>
      <c r="I40" s="537"/>
      <c r="J40" s="2131"/>
      <c r="K40" s="2132"/>
      <c r="L40" s="2132"/>
      <c r="M40" s="2132"/>
      <c r="N40" s="2132"/>
      <c r="O40" s="2132"/>
      <c r="P40" s="2132"/>
      <c r="Q40" s="2132"/>
      <c r="R40" s="2132"/>
      <c r="S40" s="2132"/>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3"/>
    </row>
    <row r="41" spans="3:40" ht="14.1" customHeight="1" x14ac:dyDescent="0.15">
      <c r="C41" s="2079"/>
      <c r="D41" s="2083"/>
      <c r="E41" s="2083"/>
      <c r="F41" s="2083"/>
      <c r="G41" s="2083"/>
      <c r="H41" s="2084"/>
      <c r="I41" s="203"/>
      <c r="J41" s="2166"/>
      <c r="K41" s="2167"/>
      <c r="L41" s="2167"/>
      <c r="M41" s="2167"/>
      <c r="N41" s="2167"/>
      <c r="O41" s="2167"/>
      <c r="P41" s="2167"/>
      <c r="Q41" s="2167"/>
      <c r="R41" s="2167"/>
      <c r="S41" s="2167"/>
      <c r="T41" s="2167"/>
      <c r="U41" s="2167"/>
      <c r="V41" s="2167"/>
      <c r="W41" s="2167"/>
      <c r="X41" s="2167"/>
      <c r="Y41" s="2167"/>
      <c r="Z41" s="2167"/>
      <c r="AA41" s="2167"/>
      <c r="AB41" s="2167"/>
      <c r="AC41" s="2167"/>
      <c r="AD41" s="2167"/>
      <c r="AE41" s="2167"/>
      <c r="AF41" s="2167"/>
      <c r="AG41" s="2167"/>
      <c r="AH41" s="2167"/>
      <c r="AI41" s="2167"/>
      <c r="AJ41" s="2167"/>
      <c r="AK41" s="2167"/>
      <c r="AL41" s="2167"/>
      <c r="AM41" s="2167"/>
      <c r="AN41" s="2168"/>
    </row>
    <row r="42" spans="3:40" ht="14.1" customHeight="1" x14ac:dyDescent="0.15">
      <c r="C42" s="2080"/>
      <c r="D42" s="2085"/>
      <c r="E42" s="2085"/>
      <c r="F42" s="2085"/>
      <c r="G42" s="2085"/>
      <c r="H42" s="2086"/>
      <c r="I42" s="304"/>
      <c r="J42" s="2134"/>
      <c r="K42" s="2135"/>
      <c r="L42" s="2135"/>
      <c r="M42" s="2135"/>
      <c r="N42" s="2135"/>
      <c r="O42" s="2135"/>
      <c r="P42" s="2135"/>
      <c r="Q42" s="2135"/>
      <c r="R42" s="2135"/>
      <c r="S42" s="2135"/>
      <c r="T42" s="2135"/>
      <c r="U42" s="2135"/>
      <c r="V42" s="2135"/>
      <c r="W42" s="2135"/>
      <c r="X42" s="2135"/>
      <c r="Y42" s="2135"/>
      <c r="Z42" s="2135"/>
      <c r="AA42" s="2135"/>
      <c r="AB42" s="2135"/>
      <c r="AC42" s="2135"/>
      <c r="AD42" s="2135"/>
      <c r="AE42" s="2135"/>
      <c r="AF42" s="2135"/>
      <c r="AG42" s="2135"/>
      <c r="AH42" s="2135"/>
      <c r="AI42" s="2135"/>
      <c r="AJ42" s="2135"/>
      <c r="AK42" s="2135"/>
      <c r="AL42" s="2135"/>
      <c r="AM42" s="2135"/>
      <c r="AN42" s="2136"/>
    </row>
    <row r="43" spans="3:40" ht="14.1" customHeight="1" x14ac:dyDescent="0.15">
      <c r="C43" s="2078" t="s">
        <v>0</v>
      </c>
      <c r="D43" s="2081" t="s">
        <v>807</v>
      </c>
      <c r="E43" s="2081"/>
      <c r="F43" s="2081"/>
      <c r="G43" s="2081"/>
      <c r="H43" s="2082"/>
      <c r="I43" s="537"/>
      <c r="J43" s="821" t="s">
        <v>19</v>
      </c>
      <c r="K43" s="2165" t="s">
        <v>824</v>
      </c>
      <c r="L43" s="2165"/>
      <c r="M43" s="2165"/>
      <c r="N43" s="2165"/>
      <c r="O43" s="2165"/>
      <c r="P43" s="2165"/>
      <c r="Q43" s="2165"/>
      <c r="R43" s="2165"/>
      <c r="S43" s="2165"/>
      <c r="T43" s="2165"/>
      <c r="U43" s="2165"/>
      <c r="V43" s="2165"/>
      <c r="W43" s="2165"/>
      <c r="X43" s="2165"/>
      <c r="Y43" s="2165"/>
      <c r="Z43" s="2131"/>
      <c r="AA43" s="2132"/>
      <c r="AB43" s="2132"/>
      <c r="AC43" s="2132"/>
      <c r="AD43" s="2132"/>
      <c r="AE43" s="2132"/>
      <c r="AF43" s="2132"/>
      <c r="AG43" s="2132"/>
      <c r="AH43" s="2132"/>
      <c r="AI43" s="2132"/>
      <c r="AJ43" s="2132"/>
      <c r="AK43" s="2132"/>
      <c r="AL43" s="2132"/>
      <c r="AM43" s="2132"/>
      <c r="AN43" s="2133"/>
    </row>
    <row r="44" spans="3:40" ht="14.1" customHeight="1" x14ac:dyDescent="0.15">
      <c r="C44" s="2080"/>
      <c r="D44" s="2085"/>
      <c r="E44" s="2085"/>
      <c r="F44" s="2085"/>
      <c r="G44" s="2085"/>
      <c r="H44" s="2086"/>
      <c r="I44" s="304"/>
      <c r="J44" s="823" t="s">
        <v>19</v>
      </c>
      <c r="K44" s="2164" t="s">
        <v>825</v>
      </c>
      <c r="L44" s="2164"/>
      <c r="M44" s="2164"/>
      <c r="N44" s="2164"/>
      <c r="O44" s="2164"/>
      <c r="P44" s="2164"/>
      <c r="Q44" s="2164"/>
      <c r="R44" s="2164"/>
      <c r="S44" s="2164"/>
      <c r="T44" s="2164"/>
      <c r="U44" s="2164"/>
      <c r="V44" s="2164"/>
      <c r="W44" s="2164"/>
      <c r="X44" s="2164"/>
      <c r="Y44" s="2164"/>
      <c r="Z44" s="2134"/>
      <c r="AA44" s="2135"/>
      <c r="AB44" s="2135"/>
      <c r="AC44" s="2135"/>
      <c r="AD44" s="2135"/>
      <c r="AE44" s="2135"/>
      <c r="AF44" s="2135"/>
      <c r="AG44" s="2135"/>
      <c r="AH44" s="2135"/>
      <c r="AI44" s="2135"/>
      <c r="AJ44" s="2135"/>
      <c r="AK44" s="2135"/>
      <c r="AL44" s="2135"/>
      <c r="AM44" s="2135"/>
      <c r="AN44" s="2136"/>
    </row>
    <row r="45" spans="3:40" ht="15.75" customHeight="1" x14ac:dyDescent="0.15">
      <c r="C45" s="2078" t="s">
        <v>0</v>
      </c>
      <c r="D45" s="2081" t="s">
        <v>1083</v>
      </c>
      <c r="E45" s="2081"/>
      <c r="F45" s="2081"/>
      <c r="G45" s="2081"/>
      <c r="H45" s="2082"/>
      <c r="I45" s="537"/>
      <c r="J45" s="819" t="s">
        <v>19</v>
      </c>
      <c r="K45" s="2087" t="s">
        <v>1096</v>
      </c>
      <c r="L45" s="2087"/>
      <c r="M45" s="2087"/>
      <c r="N45" s="2087"/>
      <c r="O45" s="2087"/>
      <c r="P45" s="2087"/>
      <c r="Q45" s="2087"/>
      <c r="R45" s="2087"/>
      <c r="S45" s="2120"/>
      <c r="T45" s="2121"/>
      <c r="U45" s="2121"/>
      <c r="V45" s="2121"/>
      <c r="W45" s="2121"/>
      <c r="X45" s="2121"/>
      <c r="Y45" s="2121"/>
      <c r="Z45" s="2121"/>
      <c r="AA45" s="2121"/>
      <c r="AB45" s="2121"/>
      <c r="AC45" s="2121"/>
      <c r="AD45" s="2121"/>
      <c r="AE45" s="2121"/>
      <c r="AF45" s="2121"/>
      <c r="AG45" s="2121"/>
      <c r="AH45" s="2121"/>
      <c r="AI45" s="2121"/>
      <c r="AJ45" s="2121"/>
      <c r="AK45" s="2121"/>
      <c r="AL45" s="2121"/>
      <c r="AM45" s="2121"/>
      <c r="AN45" s="2122"/>
    </row>
    <row r="46" spans="3:40" ht="15.75" customHeight="1" x14ac:dyDescent="0.15">
      <c r="C46" s="2079"/>
      <c r="D46" s="2083"/>
      <c r="E46" s="2083"/>
      <c r="F46" s="2083"/>
      <c r="G46" s="2083"/>
      <c r="H46" s="2084"/>
      <c r="I46" s="203"/>
      <c r="J46" s="826" t="s">
        <v>19</v>
      </c>
      <c r="K46" s="2091" t="s">
        <v>1084</v>
      </c>
      <c r="L46" s="2091"/>
      <c r="M46" s="2091"/>
      <c r="N46" s="2091"/>
      <c r="O46" s="2091"/>
      <c r="P46" s="2091"/>
      <c r="Q46" s="2091"/>
      <c r="R46" s="2091"/>
      <c r="S46" s="2123"/>
      <c r="T46" s="2124"/>
      <c r="U46" s="2124"/>
      <c r="V46" s="2124"/>
      <c r="W46" s="2124"/>
      <c r="X46" s="2124"/>
      <c r="Y46" s="2124"/>
      <c r="Z46" s="2124"/>
      <c r="AA46" s="2124"/>
      <c r="AB46" s="2124"/>
      <c r="AC46" s="2124"/>
      <c r="AD46" s="2124"/>
      <c r="AE46" s="2124"/>
      <c r="AF46" s="2124"/>
      <c r="AG46" s="2124"/>
      <c r="AH46" s="2124"/>
      <c r="AI46" s="2124"/>
      <c r="AJ46" s="2124"/>
      <c r="AK46" s="2124"/>
      <c r="AL46" s="2124"/>
      <c r="AM46" s="2124"/>
      <c r="AN46" s="2125"/>
    </row>
    <row r="47" spans="3:40" ht="15.75" customHeight="1" x14ac:dyDescent="0.15">
      <c r="C47" s="2080"/>
      <c r="D47" s="2085"/>
      <c r="E47" s="2085"/>
      <c r="F47" s="2085"/>
      <c r="G47" s="2085"/>
      <c r="H47" s="2086"/>
      <c r="I47" s="304"/>
      <c r="J47" s="829" t="s">
        <v>19</v>
      </c>
      <c r="K47" s="2095" t="s">
        <v>1085</v>
      </c>
      <c r="L47" s="2095"/>
      <c r="M47" s="2095"/>
      <c r="N47" s="2095"/>
      <c r="O47" s="2095"/>
      <c r="P47" s="2095"/>
      <c r="Q47" s="2095"/>
      <c r="R47" s="2095"/>
      <c r="S47" s="2126"/>
      <c r="T47" s="2127"/>
      <c r="U47" s="2127"/>
      <c r="V47" s="2127"/>
      <c r="W47" s="2127"/>
      <c r="X47" s="2127"/>
      <c r="Y47" s="2127"/>
      <c r="Z47" s="2127"/>
      <c r="AA47" s="2127"/>
      <c r="AB47" s="2127"/>
      <c r="AC47" s="2127"/>
      <c r="AD47" s="2127"/>
      <c r="AE47" s="2127"/>
      <c r="AF47" s="2127"/>
      <c r="AG47" s="2127"/>
      <c r="AH47" s="2127"/>
      <c r="AI47" s="2127"/>
      <c r="AJ47" s="2127"/>
      <c r="AK47" s="2127"/>
      <c r="AL47" s="2127"/>
      <c r="AM47" s="2127"/>
      <c r="AN47" s="2128"/>
    </row>
    <row r="48" spans="3:40" ht="15.75" customHeight="1" x14ac:dyDescent="0.15">
      <c r="C48" s="2078" t="s">
        <v>0</v>
      </c>
      <c r="D48" s="2081" t="s">
        <v>1082</v>
      </c>
      <c r="E48" s="2081"/>
      <c r="F48" s="2081"/>
      <c r="G48" s="2081"/>
      <c r="H48" s="2082"/>
      <c r="I48" s="203"/>
      <c r="J48" s="826" t="s">
        <v>19</v>
      </c>
      <c r="K48" s="2087" t="s">
        <v>1086</v>
      </c>
      <c r="L48" s="2087"/>
      <c r="M48" s="2087"/>
      <c r="N48" s="2087"/>
      <c r="O48" s="2087"/>
      <c r="P48" s="2087"/>
      <c r="Q48" s="2087"/>
      <c r="R48" s="2087"/>
      <c r="S48" s="2087"/>
      <c r="T48" s="2087"/>
      <c r="U48" s="2087"/>
      <c r="V48" s="2087"/>
      <c r="W48" s="2087"/>
      <c r="X48" s="2087"/>
      <c r="Y48" s="2087"/>
      <c r="Z48" s="2088"/>
      <c r="AA48" s="2089"/>
      <c r="AB48" s="2089"/>
      <c r="AC48" s="2089"/>
      <c r="AD48" s="2089"/>
      <c r="AE48" s="2089"/>
      <c r="AF48" s="2089"/>
      <c r="AG48" s="2089"/>
      <c r="AH48" s="2089"/>
      <c r="AI48" s="2089"/>
      <c r="AJ48" s="2089"/>
      <c r="AK48" s="2089"/>
      <c r="AL48" s="2089"/>
      <c r="AM48" s="2089"/>
      <c r="AN48" s="2090"/>
    </row>
    <row r="49" spans="3:40" ht="15.75" customHeight="1" x14ac:dyDescent="0.15">
      <c r="C49" s="2079"/>
      <c r="D49" s="2083"/>
      <c r="E49" s="2083"/>
      <c r="F49" s="2083"/>
      <c r="G49" s="2083"/>
      <c r="H49" s="2084"/>
      <c r="I49" s="203"/>
      <c r="J49" s="826" t="s">
        <v>19</v>
      </c>
      <c r="K49" s="2091" t="s">
        <v>1087</v>
      </c>
      <c r="L49" s="2091"/>
      <c r="M49" s="2091"/>
      <c r="N49" s="2091"/>
      <c r="O49" s="2091"/>
      <c r="P49" s="2091"/>
      <c r="Q49" s="2091"/>
      <c r="R49" s="2091"/>
      <c r="S49" s="2091"/>
      <c r="T49" s="2091"/>
      <c r="U49" s="2091"/>
      <c r="V49" s="2091"/>
      <c r="W49" s="2091"/>
      <c r="X49" s="2091"/>
      <c r="Y49" s="2091"/>
      <c r="Z49" s="2092"/>
      <c r="AA49" s="2093"/>
      <c r="AB49" s="2093"/>
      <c r="AC49" s="2093"/>
      <c r="AD49" s="2093"/>
      <c r="AE49" s="2093"/>
      <c r="AF49" s="2093"/>
      <c r="AG49" s="2093"/>
      <c r="AH49" s="2093"/>
      <c r="AI49" s="2093"/>
      <c r="AJ49" s="2093"/>
      <c r="AK49" s="2093"/>
      <c r="AL49" s="2093"/>
      <c r="AM49" s="2093"/>
      <c r="AN49" s="2094"/>
    </row>
    <row r="50" spans="3:40" ht="15.75" customHeight="1" x14ac:dyDescent="0.15">
      <c r="C50" s="2079"/>
      <c r="D50" s="2083"/>
      <c r="E50" s="2083"/>
      <c r="F50" s="2083"/>
      <c r="G50" s="2083"/>
      <c r="H50" s="2084"/>
      <c r="I50" s="203"/>
      <c r="J50" s="826" t="s">
        <v>19</v>
      </c>
      <c r="K50" s="2091" t="s">
        <v>1088</v>
      </c>
      <c r="L50" s="2091"/>
      <c r="M50" s="2091"/>
      <c r="N50" s="2091"/>
      <c r="O50" s="2091"/>
      <c r="P50" s="2091"/>
      <c r="Q50" s="2091"/>
      <c r="R50" s="2091"/>
      <c r="S50" s="2091"/>
      <c r="T50" s="2091"/>
      <c r="U50" s="2091"/>
      <c r="V50" s="2091"/>
      <c r="W50" s="2091"/>
      <c r="X50" s="2091"/>
      <c r="Y50" s="2091"/>
      <c r="Z50" s="2092"/>
      <c r="AA50" s="2093"/>
      <c r="AB50" s="2093"/>
      <c r="AC50" s="2093"/>
      <c r="AD50" s="2093"/>
      <c r="AE50" s="2093"/>
      <c r="AF50" s="2093"/>
      <c r="AG50" s="2093"/>
      <c r="AH50" s="2093"/>
      <c r="AI50" s="2093"/>
      <c r="AJ50" s="2093"/>
      <c r="AK50" s="2093"/>
      <c r="AL50" s="2093"/>
      <c r="AM50" s="2093"/>
      <c r="AN50" s="2094"/>
    </row>
    <row r="51" spans="3:40" ht="15.75" customHeight="1" x14ac:dyDescent="0.15">
      <c r="C51" s="2080"/>
      <c r="D51" s="2085"/>
      <c r="E51" s="2085"/>
      <c r="F51" s="2085"/>
      <c r="G51" s="2085"/>
      <c r="H51" s="2086"/>
      <c r="I51" s="203"/>
      <c r="J51" s="826" t="s">
        <v>19</v>
      </c>
      <c r="K51" s="2095" t="s">
        <v>1089</v>
      </c>
      <c r="L51" s="2095"/>
      <c r="M51" s="2095"/>
      <c r="N51" s="2095"/>
      <c r="O51" s="2095"/>
      <c r="P51" s="2095"/>
      <c r="Q51" s="2095"/>
      <c r="R51" s="2095"/>
      <c r="S51" s="2095"/>
      <c r="T51" s="2095"/>
      <c r="U51" s="2095"/>
      <c r="V51" s="2095"/>
      <c r="W51" s="2095"/>
      <c r="X51" s="2095"/>
      <c r="Y51" s="2095"/>
      <c r="Z51" s="2096"/>
      <c r="AA51" s="2097"/>
      <c r="AB51" s="2097"/>
      <c r="AC51" s="2097"/>
      <c r="AD51" s="2097"/>
      <c r="AE51" s="2097"/>
      <c r="AF51" s="2097"/>
      <c r="AG51" s="2097"/>
      <c r="AH51" s="2097"/>
      <c r="AI51" s="2097"/>
      <c r="AJ51" s="2097"/>
      <c r="AK51" s="2097"/>
      <c r="AL51" s="2097"/>
      <c r="AM51" s="2097"/>
      <c r="AN51" s="2098"/>
    </row>
    <row r="52" spans="3:40" ht="20.100000000000001" customHeight="1" x14ac:dyDescent="0.15">
      <c r="C52" s="2078" t="s">
        <v>0</v>
      </c>
      <c r="D52" s="2081" t="s">
        <v>826</v>
      </c>
      <c r="E52" s="2081"/>
      <c r="F52" s="2081"/>
      <c r="G52" s="2081"/>
      <c r="H52" s="2082"/>
      <c r="I52" s="537"/>
      <c r="J52" s="2137"/>
      <c r="K52" s="2138"/>
      <c r="L52" s="2138"/>
      <c r="M52" s="2138"/>
      <c r="N52" s="2138"/>
      <c r="O52" s="2138"/>
      <c r="P52" s="2138"/>
      <c r="Q52" s="2138"/>
      <c r="R52" s="2138"/>
      <c r="S52" s="2138"/>
      <c r="T52" s="2138"/>
      <c r="U52" s="2138"/>
      <c r="V52" s="2138"/>
      <c r="W52" s="2138"/>
      <c r="X52" s="2138"/>
      <c r="Y52" s="2138"/>
      <c r="Z52" s="2138"/>
      <c r="AA52" s="2138"/>
      <c r="AB52" s="2138"/>
      <c r="AC52" s="2138"/>
      <c r="AD52" s="2138"/>
      <c r="AE52" s="2138"/>
      <c r="AF52" s="2138"/>
      <c r="AG52" s="2138"/>
      <c r="AH52" s="2138"/>
      <c r="AI52" s="2138"/>
      <c r="AJ52" s="2138"/>
      <c r="AK52" s="2138"/>
      <c r="AL52" s="2138"/>
      <c r="AM52" s="2138"/>
      <c r="AN52" s="2139"/>
    </row>
    <row r="53" spans="3:40" ht="20.100000000000001" customHeight="1" x14ac:dyDescent="0.15">
      <c r="C53" s="2079"/>
      <c r="D53" s="2083"/>
      <c r="E53" s="2083"/>
      <c r="F53" s="2083"/>
      <c r="G53" s="2083"/>
      <c r="H53" s="2084"/>
      <c r="I53" s="203"/>
      <c r="J53" s="2140"/>
      <c r="K53" s="2141"/>
      <c r="L53" s="2141"/>
      <c r="M53" s="2141"/>
      <c r="N53" s="2141"/>
      <c r="O53" s="2141"/>
      <c r="P53" s="2141"/>
      <c r="Q53" s="2141"/>
      <c r="R53" s="2141"/>
      <c r="S53" s="2141"/>
      <c r="T53" s="2141"/>
      <c r="U53" s="2141"/>
      <c r="V53" s="2141"/>
      <c r="W53" s="2141"/>
      <c r="X53" s="2141"/>
      <c r="Y53" s="2141"/>
      <c r="Z53" s="2141"/>
      <c r="AA53" s="2141"/>
      <c r="AB53" s="2141"/>
      <c r="AC53" s="2141"/>
      <c r="AD53" s="2141"/>
      <c r="AE53" s="2141"/>
      <c r="AF53" s="2141"/>
      <c r="AG53" s="2141"/>
      <c r="AH53" s="2141"/>
      <c r="AI53" s="2141"/>
      <c r="AJ53" s="2141"/>
      <c r="AK53" s="2141"/>
      <c r="AL53" s="2141"/>
      <c r="AM53" s="2141"/>
      <c r="AN53" s="2142"/>
    </row>
    <row r="54" spans="3:40" ht="14.1" customHeight="1" x14ac:dyDescent="0.15">
      <c r="C54" s="2078" t="s">
        <v>0</v>
      </c>
      <c r="D54" s="2154" t="s">
        <v>827</v>
      </c>
      <c r="E54" s="2154"/>
      <c r="F54" s="2154"/>
      <c r="G54" s="2154"/>
      <c r="H54" s="2155"/>
      <c r="I54" s="293"/>
      <c r="J54" s="819" t="s">
        <v>19</v>
      </c>
      <c r="K54" s="2160" t="s">
        <v>1037</v>
      </c>
      <c r="L54" s="2160"/>
      <c r="M54" s="2160"/>
      <c r="N54" s="2160"/>
      <c r="O54" s="2160"/>
      <c r="P54" s="2160"/>
      <c r="Q54" s="2160"/>
      <c r="R54" s="2160"/>
      <c r="S54" s="2160"/>
      <c r="T54" s="2160"/>
      <c r="U54" s="2160"/>
      <c r="V54" s="2160"/>
      <c r="W54" s="2160"/>
      <c r="X54" s="2160"/>
      <c r="Y54" s="2160"/>
      <c r="Z54" s="2160"/>
      <c r="AA54" s="2160"/>
      <c r="AB54" s="2160"/>
      <c r="AC54" s="2160"/>
      <c r="AD54" s="2160"/>
      <c r="AE54" s="2160"/>
      <c r="AF54" s="2160"/>
      <c r="AG54" s="2160"/>
      <c r="AH54" s="2160"/>
      <c r="AI54" s="2160"/>
      <c r="AJ54" s="2160"/>
      <c r="AK54" s="2160"/>
      <c r="AL54" s="2160"/>
      <c r="AM54" s="538"/>
      <c r="AN54" s="224"/>
    </row>
    <row r="55" spans="3:40" ht="14.1" customHeight="1" x14ac:dyDescent="0.15">
      <c r="C55" s="2079"/>
      <c r="D55" s="2156"/>
      <c r="E55" s="2156"/>
      <c r="F55" s="2156"/>
      <c r="G55" s="2156"/>
      <c r="H55" s="2157"/>
      <c r="I55" s="206"/>
      <c r="J55" s="820" t="s">
        <v>19</v>
      </c>
      <c r="K55" s="142" t="s">
        <v>534</v>
      </c>
      <c r="L55" s="142"/>
      <c r="M55" s="142"/>
      <c r="N55" s="290"/>
      <c r="O55" s="290"/>
      <c r="P55" s="290"/>
      <c r="Q55" s="290"/>
      <c r="R55" s="2100"/>
      <c r="S55" s="2101"/>
      <c r="T55" s="2101"/>
      <c r="U55" s="2101"/>
      <c r="V55" s="2101"/>
      <c r="W55" s="2101"/>
      <c r="X55" s="2101"/>
      <c r="Y55" s="2101"/>
      <c r="Z55" s="2101"/>
      <c r="AA55" s="2101"/>
      <c r="AB55" s="2101"/>
      <c r="AC55" s="2101"/>
      <c r="AD55" s="2101"/>
      <c r="AE55" s="2101"/>
      <c r="AF55" s="2101"/>
      <c r="AG55" s="2101"/>
      <c r="AH55" s="2101"/>
      <c r="AI55" s="2101"/>
      <c r="AJ55" s="2101"/>
      <c r="AK55" s="2101"/>
      <c r="AL55" s="2101"/>
      <c r="AM55" s="2101"/>
      <c r="AN55" s="2102"/>
    </row>
    <row r="56" spans="3:40" ht="14.1" customHeight="1" x14ac:dyDescent="0.15">
      <c r="C56" s="2079"/>
      <c r="D56" s="2156"/>
      <c r="E56" s="2156"/>
      <c r="F56" s="2156"/>
      <c r="G56" s="2156"/>
      <c r="H56" s="2157"/>
      <c r="I56" s="206"/>
      <c r="J56" s="813" t="s">
        <v>19</v>
      </c>
      <c r="K56" s="2091" t="s">
        <v>760</v>
      </c>
      <c r="L56" s="2161"/>
      <c r="M56" s="2161"/>
      <c r="N56" s="2161"/>
      <c r="O56" s="2161"/>
      <c r="P56" s="2161"/>
      <c r="Q56" s="2161"/>
      <c r="R56" s="2100"/>
      <c r="S56" s="2101"/>
      <c r="T56" s="2101"/>
      <c r="U56" s="2101"/>
      <c r="V56" s="2101"/>
      <c r="W56" s="2101"/>
      <c r="X56" s="2101"/>
      <c r="Y56" s="2101"/>
      <c r="Z56" s="2101"/>
      <c r="AA56" s="2101"/>
      <c r="AB56" s="2101"/>
      <c r="AC56" s="2101"/>
      <c r="AD56" s="2101"/>
      <c r="AE56" s="2101"/>
      <c r="AF56" s="2101"/>
      <c r="AG56" s="2101"/>
      <c r="AH56" s="2101"/>
      <c r="AI56" s="2101"/>
      <c r="AJ56" s="2101"/>
      <c r="AK56" s="2101"/>
      <c r="AL56" s="2101"/>
      <c r="AM56" s="2101"/>
      <c r="AN56" s="2102"/>
    </row>
    <row r="57" spans="3:40" ht="14.1" customHeight="1" x14ac:dyDescent="0.15">
      <c r="C57" s="2079"/>
      <c r="D57" s="2156"/>
      <c r="E57" s="2156"/>
      <c r="F57" s="2156"/>
      <c r="G57" s="2156"/>
      <c r="H57" s="2157"/>
      <c r="I57" s="206"/>
      <c r="J57" s="813" t="s">
        <v>19</v>
      </c>
      <c r="K57" s="2152" t="s">
        <v>535</v>
      </c>
      <c r="L57" s="2153"/>
      <c r="M57" s="2153"/>
      <c r="N57" s="2153"/>
      <c r="O57" s="2153"/>
      <c r="P57" s="2153"/>
      <c r="Q57" s="2153"/>
      <c r="R57" s="2100"/>
      <c r="S57" s="2101"/>
      <c r="T57" s="2101"/>
      <c r="U57" s="2101"/>
      <c r="V57" s="2101"/>
      <c r="W57" s="2101"/>
      <c r="X57" s="2101"/>
      <c r="Y57" s="2101"/>
      <c r="Z57" s="2101"/>
      <c r="AA57" s="2101"/>
      <c r="AB57" s="2101"/>
      <c r="AC57" s="2101"/>
      <c r="AD57" s="2101"/>
      <c r="AE57" s="2101"/>
      <c r="AF57" s="2101"/>
      <c r="AG57" s="2101"/>
      <c r="AH57" s="2101"/>
      <c r="AI57" s="2101"/>
      <c r="AJ57" s="2101"/>
      <c r="AK57" s="2101"/>
      <c r="AL57" s="2101"/>
      <c r="AM57" s="2101"/>
      <c r="AN57" s="2102"/>
    </row>
    <row r="58" spans="3:40" ht="14.1" customHeight="1" x14ac:dyDescent="0.15">
      <c r="C58" s="2080"/>
      <c r="D58" s="2158"/>
      <c r="E58" s="2158"/>
      <c r="F58" s="2158"/>
      <c r="G58" s="2158"/>
      <c r="H58" s="2159"/>
      <c r="I58" s="208"/>
      <c r="J58" s="834" t="s">
        <v>19</v>
      </c>
      <c r="K58" s="2162" t="s">
        <v>5</v>
      </c>
      <c r="L58" s="2163"/>
      <c r="M58" s="2163"/>
      <c r="N58" s="2163"/>
      <c r="O58" s="2163"/>
      <c r="P58" s="2163"/>
      <c r="Q58" s="2163"/>
      <c r="R58" s="2105"/>
      <c r="S58" s="2106"/>
      <c r="T58" s="2106"/>
      <c r="U58" s="2106"/>
      <c r="V58" s="2106"/>
      <c r="W58" s="2106"/>
      <c r="X58" s="2106"/>
      <c r="Y58" s="2106"/>
      <c r="Z58" s="2106"/>
      <c r="AA58" s="2106"/>
      <c r="AB58" s="2106"/>
      <c r="AC58" s="2106"/>
      <c r="AD58" s="2106"/>
      <c r="AE58" s="2106"/>
      <c r="AF58" s="2106"/>
      <c r="AG58" s="2106"/>
      <c r="AH58" s="2106"/>
      <c r="AI58" s="2106"/>
      <c r="AJ58" s="2106"/>
      <c r="AK58" s="2106"/>
      <c r="AL58" s="2106"/>
      <c r="AM58" s="2106"/>
      <c r="AN58" s="2107"/>
    </row>
    <row r="59" spans="3:40" ht="14.1" customHeight="1" x14ac:dyDescent="0.15">
      <c r="C59" s="2078" t="s">
        <v>19</v>
      </c>
      <c r="D59" s="2154" t="s">
        <v>574</v>
      </c>
      <c r="E59" s="2154"/>
      <c r="F59" s="2154"/>
      <c r="G59" s="2154"/>
      <c r="H59" s="2155"/>
      <c r="I59" s="537"/>
      <c r="J59" s="919" t="s">
        <v>19</v>
      </c>
      <c r="K59" s="309" t="s">
        <v>472</v>
      </c>
      <c r="L59" s="310"/>
      <c r="M59" s="310"/>
      <c r="N59" s="310"/>
      <c r="O59" s="311"/>
      <c r="P59" s="311"/>
      <c r="Q59" s="311"/>
      <c r="R59" s="311"/>
      <c r="S59" s="311"/>
      <c r="T59" s="311"/>
      <c r="U59" s="311"/>
      <c r="V59" s="311"/>
      <c r="W59" s="311"/>
      <c r="X59" s="311"/>
      <c r="Y59" s="2117"/>
      <c r="Z59" s="2118"/>
      <c r="AA59" s="2118"/>
      <c r="AB59" s="2118"/>
      <c r="AC59" s="2118"/>
      <c r="AD59" s="2118"/>
      <c r="AE59" s="2118"/>
      <c r="AF59" s="2118"/>
      <c r="AG59" s="2118"/>
      <c r="AH59" s="2118"/>
      <c r="AI59" s="2118"/>
      <c r="AJ59" s="2118"/>
      <c r="AK59" s="2118"/>
      <c r="AL59" s="2118"/>
      <c r="AM59" s="2118"/>
      <c r="AN59" s="2119"/>
    </row>
    <row r="60" spans="3:40" ht="14.1" customHeight="1" x14ac:dyDescent="0.15">
      <c r="C60" s="2079"/>
      <c r="D60" s="2156"/>
      <c r="E60" s="2156"/>
      <c r="F60" s="2156"/>
      <c r="G60" s="2156"/>
      <c r="H60" s="2157"/>
      <c r="I60" s="203"/>
      <c r="J60" s="815" t="s">
        <v>19</v>
      </c>
      <c r="K60" s="316" t="s">
        <v>517</v>
      </c>
      <c r="L60" s="315"/>
      <c r="M60" s="313"/>
      <c r="N60" s="313"/>
      <c r="O60" s="314"/>
      <c r="P60" s="314"/>
      <c r="Q60" s="314"/>
      <c r="R60" s="635"/>
      <c r="S60" s="635"/>
      <c r="T60" s="314"/>
      <c r="U60" s="314"/>
      <c r="V60" s="314"/>
      <c r="W60" s="314"/>
      <c r="X60" s="314"/>
      <c r="Y60" s="2149"/>
      <c r="Z60" s="2150"/>
      <c r="AA60" s="2150"/>
      <c r="AB60" s="2150"/>
      <c r="AC60" s="2150"/>
      <c r="AD60" s="2150"/>
      <c r="AE60" s="2150"/>
      <c r="AF60" s="2150"/>
      <c r="AG60" s="2150"/>
      <c r="AH60" s="2150"/>
      <c r="AI60" s="2150"/>
      <c r="AJ60" s="2150"/>
      <c r="AK60" s="2150"/>
      <c r="AL60" s="2150"/>
      <c r="AM60" s="2150"/>
      <c r="AN60" s="2151"/>
    </row>
    <row r="61" spans="3:40" ht="14.1" customHeight="1" x14ac:dyDescent="0.15">
      <c r="C61" s="2079"/>
      <c r="D61" s="2156"/>
      <c r="E61" s="2156"/>
      <c r="F61" s="2156"/>
      <c r="G61" s="2156"/>
      <c r="H61" s="2157"/>
      <c r="I61" s="203"/>
      <c r="J61" s="815" t="s">
        <v>19</v>
      </c>
      <c r="K61" s="2222" t="s">
        <v>1133</v>
      </c>
      <c r="L61" s="2222"/>
      <c r="M61" s="2222"/>
      <c r="N61" s="2222"/>
      <c r="O61" s="2222"/>
      <c r="P61" s="2222"/>
      <c r="Q61" s="2222"/>
      <c r="R61" s="2222"/>
      <c r="S61" s="2222"/>
      <c r="T61" s="2222"/>
      <c r="U61" s="2222"/>
      <c r="V61" s="2222"/>
      <c r="W61" s="2222"/>
      <c r="X61" s="2222"/>
      <c r="Y61" s="2222"/>
      <c r="Z61" s="2222"/>
      <c r="AA61" s="2222"/>
      <c r="AB61" s="2222"/>
      <c r="AC61" s="2222"/>
      <c r="AD61" s="2222"/>
      <c r="AE61" s="2222"/>
      <c r="AF61" s="2222"/>
      <c r="AG61" s="2222"/>
      <c r="AH61" s="2222"/>
      <c r="AI61" s="2222"/>
      <c r="AJ61" s="2222"/>
      <c r="AK61" s="2222"/>
      <c r="AL61" s="2222"/>
      <c r="AM61" s="2222"/>
      <c r="AN61" s="2223"/>
    </row>
    <row r="62" spans="3:40" ht="14.1" customHeight="1" x14ac:dyDescent="0.15">
      <c r="C62" s="2079"/>
      <c r="D62" s="2156"/>
      <c r="E62" s="2156"/>
      <c r="F62" s="2156"/>
      <c r="G62" s="2156"/>
      <c r="H62" s="2157"/>
      <c r="I62" s="203"/>
      <c r="J62" s="942"/>
      <c r="K62" s="942"/>
      <c r="L62" s="942"/>
      <c r="M62" s="942"/>
      <c r="N62" s="942"/>
      <c r="O62" s="942"/>
      <c r="P62" s="942"/>
      <c r="Q62" s="942"/>
      <c r="R62" s="2251"/>
      <c r="S62" s="2251"/>
      <c r="T62" s="2251"/>
      <c r="U62" s="2251"/>
      <c r="V62" s="2251"/>
      <c r="W62" s="2251"/>
      <c r="X62" s="2251"/>
      <c r="Y62" s="2251"/>
      <c r="Z62" s="2251"/>
      <c r="AA62" s="2251"/>
      <c r="AB62" s="2251"/>
      <c r="AC62" s="2251"/>
      <c r="AD62" s="2251"/>
      <c r="AE62" s="2251"/>
      <c r="AF62" s="2251"/>
      <c r="AG62" s="2251"/>
      <c r="AH62" s="2251"/>
      <c r="AI62" s="2251"/>
      <c r="AJ62" s="2251"/>
      <c r="AK62" s="2251"/>
      <c r="AL62" s="2251"/>
      <c r="AM62" s="2251"/>
      <c r="AN62" s="2252"/>
    </row>
    <row r="63" spans="3:40" ht="14.1" customHeight="1" x14ac:dyDescent="0.15">
      <c r="C63" s="2080"/>
      <c r="D63" s="2158"/>
      <c r="E63" s="2158"/>
      <c r="F63" s="2158"/>
      <c r="G63" s="2158"/>
      <c r="H63" s="2159"/>
      <c r="I63" s="304"/>
      <c r="J63" s="816" t="s">
        <v>19</v>
      </c>
      <c r="K63" s="297" t="s">
        <v>518</v>
      </c>
      <c r="L63" s="298"/>
      <c r="M63" s="305"/>
      <c r="N63" s="305"/>
      <c r="O63" s="306"/>
      <c r="P63" s="306"/>
      <c r="Q63" s="747"/>
      <c r="R63" s="2105"/>
      <c r="S63" s="2106"/>
      <c r="T63" s="2106"/>
      <c r="U63" s="2106"/>
      <c r="V63" s="2106"/>
      <c r="W63" s="2106"/>
      <c r="X63" s="2106"/>
      <c r="Y63" s="2106"/>
      <c r="Z63" s="2106"/>
      <c r="AA63" s="2106"/>
      <c r="AB63" s="2106"/>
      <c r="AC63" s="2106"/>
      <c r="AD63" s="2106"/>
      <c r="AE63" s="2106"/>
      <c r="AF63" s="2106"/>
      <c r="AG63" s="2106"/>
      <c r="AH63" s="2106"/>
      <c r="AI63" s="2106"/>
      <c r="AJ63" s="2106"/>
      <c r="AK63" s="2106"/>
      <c r="AL63" s="2106"/>
      <c r="AM63" s="2106"/>
      <c r="AN63" s="2107"/>
    </row>
    <row r="64" spans="3:40" ht="20.100000000000001" customHeight="1" x14ac:dyDescent="0.15">
      <c r="C64" s="2078" t="s">
        <v>0</v>
      </c>
      <c r="D64" s="2154" t="s">
        <v>1150</v>
      </c>
      <c r="E64" s="2154"/>
      <c r="F64" s="2154"/>
      <c r="G64" s="2154"/>
      <c r="H64" s="2155"/>
      <c r="I64" s="774"/>
      <c r="J64" s="2234" t="s">
        <v>1011</v>
      </c>
      <c r="K64" s="2234"/>
      <c r="L64" s="2234"/>
      <c r="M64" s="2234"/>
      <c r="N64" s="2234"/>
      <c r="O64" s="2234"/>
      <c r="P64" s="2234"/>
      <c r="Q64" s="2234"/>
      <c r="R64" s="2235"/>
      <c r="S64" s="1742"/>
      <c r="T64" s="1742"/>
      <c r="U64" s="1742"/>
      <c r="V64" s="1742"/>
      <c r="W64" s="1742"/>
      <c r="X64" s="1742"/>
      <c r="Y64" s="1742"/>
      <c r="Z64" s="1742"/>
      <c r="AA64" s="1742"/>
      <c r="AB64" s="1742"/>
      <c r="AC64" s="1742"/>
      <c r="AD64" s="1742"/>
      <c r="AE64" s="1742"/>
      <c r="AF64" s="1742"/>
      <c r="AG64" s="1742"/>
      <c r="AH64" s="1742"/>
      <c r="AI64" s="1742"/>
      <c r="AJ64" s="1742"/>
      <c r="AK64" s="1742"/>
      <c r="AL64" s="1742"/>
      <c r="AM64" s="1742"/>
      <c r="AN64" s="2236"/>
    </row>
    <row r="65" spans="3:40" ht="20.100000000000001" customHeight="1" x14ac:dyDescent="0.15">
      <c r="C65" s="2079"/>
      <c r="D65" s="2156"/>
      <c r="E65" s="2156"/>
      <c r="F65" s="2156"/>
      <c r="G65" s="2156"/>
      <c r="H65" s="2157"/>
      <c r="I65" s="340"/>
      <c r="J65" s="2237" t="s">
        <v>1012</v>
      </c>
      <c r="K65" s="2237"/>
      <c r="L65" s="2237"/>
      <c r="M65" s="2237"/>
      <c r="N65" s="2237"/>
      <c r="O65" s="2237"/>
      <c r="P65" s="2237"/>
      <c r="Q65" s="2237"/>
      <c r="R65" s="2239"/>
      <c r="S65" s="1525"/>
      <c r="T65" s="1525"/>
      <c r="U65" s="1525"/>
      <c r="V65" s="1525"/>
      <c r="W65" s="1525"/>
      <c r="X65" s="1525"/>
      <c r="Y65" s="1525"/>
      <c r="Z65" s="1525"/>
      <c r="AA65" s="1525"/>
      <c r="AB65" s="1525"/>
      <c r="AC65" s="1525"/>
      <c r="AD65" s="1525"/>
      <c r="AE65" s="1525"/>
      <c r="AF65" s="1525"/>
      <c r="AG65" s="1525"/>
      <c r="AH65" s="1525"/>
      <c r="AI65" s="1525"/>
      <c r="AJ65" s="1525"/>
      <c r="AK65" s="1525"/>
      <c r="AL65" s="1525"/>
      <c r="AM65" s="1525"/>
      <c r="AN65" s="2240"/>
    </row>
    <row r="66" spans="3:40" ht="20.100000000000001" customHeight="1" x14ac:dyDescent="0.15">
      <c r="C66" s="2079"/>
      <c r="D66" s="2156"/>
      <c r="E66" s="2156"/>
      <c r="F66" s="2156"/>
      <c r="G66" s="2156"/>
      <c r="H66" s="2157"/>
      <c r="I66" s="296"/>
      <c r="J66" s="2237"/>
      <c r="K66" s="2237"/>
      <c r="L66" s="2237"/>
      <c r="M66" s="2237"/>
      <c r="N66" s="2237"/>
      <c r="O66" s="2237"/>
      <c r="P66" s="2237"/>
      <c r="Q66" s="2237"/>
      <c r="R66" s="2241"/>
      <c r="S66" s="1513"/>
      <c r="T66" s="1513"/>
      <c r="U66" s="1513"/>
      <c r="V66" s="1513"/>
      <c r="W66" s="1513"/>
      <c r="X66" s="1513"/>
      <c r="Y66" s="1513"/>
      <c r="Z66" s="1513"/>
      <c r="AA66" s="1513"/>
      <c r="AB66" s="1513"/>
      <c r="AC66" s="1513"/>
      <c r="AD66" s="1513"/>
      <c r="AE66" s="1513"/>
      <c r="AF66" s="1513"/>
      <c r="AG66" s="1513"/>
      <c r="AH66" s="1513"/>
      <c r="AI66" s="1513"/>
      <c r="AJ66" s="1513"/>
      <c r="AK66" s="1513"/>
      <c r="AL66" s="1513"/>
      <c r="AM66" s="1513"/>
      <c r="AN66" s="2242"/>
    </row>
    <row r="67" spans="3:40" ht="20.100000000000001" customHeight="1" x14ac:dyDescent="0.15">
      <c r="C67" s="2080"/>
      <c r="D67" s="2158"/>
      <c r="E67" s="2158"/>
      <c r="F67" s="2158"/>
      <c r="G67" s="2158"/>
      <c r="H67" s="2159"/>
      <c r="I67" s="775"/>
      <c r="J67" s="2238"/>
      <c r="K67" s="2238"/>
      <c r="L67" s="2238"/>
      <c r="M67" s="2238"/>
      <c r="N67" s="2238"/>
      <c r="O67" s="2238"/>
      <c r="P67" s="2238"/>
      <c r="Q67" s="2238"/>
      <c r="R67" s="2243"/>
      <c r="S67" s="2244"/>
      <c r="T67" s="2244"/>
      <c r="U67" s="2244"/>
      <c r="V67" s="2244"/>
      <c r="W67" s="2244"/>
      <c r="X67" s="2244"/>
      <c r="Y67" s="2244"/>
      <c r="Z67" s="2244"/>
      <c r="AA67" s="2244"/>
      <c r="AB67" s="2244"/>
      <c r="AC67" s="2244"/>
      <c r="AD67" s="2244"/>
      <c r="AE67" s="2244"/>
      <c r="AF67" s="2244"/>
      <c r="AG67" s="2244"/>
      <c r="AH67" s="2244"/>
      <c r="AI67" s="2244"/>
      <c r="AJ67" s="2244"/>
      <c r="AK67" s="2244"/>
      <c r="AL67" s="2244"/>
      <c r="AM67" s="2244"/>
      <c r="AN67" s="2245"/>
    </row>
    <row r="68" spans="3:40" ht="14.25" customHeight="1" x14ac:dyDescent="0.15">
      <c r="C68" s="539"/>
      <c r="D68" s="339"/>
      <c r="E68" s="339"/>
      <c r="F68" s="339"/>
      <c r="G68" s="339"/>
      <c r="H68" s="339"/>
      <c r="I68" s="540"/>
      <c r="J68" s="207"/>
      <c r="K68" s="207"/>
      <c r="L68" s="207"/>
      <c r="N68" s="540"/>
      <c r="O68" s="540"/>
      <c r="P68" s="164"/>
      <c r="Q68" s="142"/>
      <c r="R68" s="540"/>
      <c r="S68" s="540"/>
      <c r="T68" s="540"/>
      <c r="U68" s="540"/>
      <c r="V68" s="540"/>
      <c r="W68" s="540"/>
      <c r="X68" s="540"/>
      <c r="Y68" s="540"/>
      <c r="Z68" s="540"/>
      <c r="AA68" s="540"/>
      <c r="AB68" s="540"/>
      <c r="AC68" s="540"/>
      <c r="AD68" s="540"/>
      <c r="AE68" s="540"/>
      <c r="AF68" s="540"/>
      <c r="AG68" s="540"/>
      <c r="AH68" s="540"/>
      <c r="AI68" s="540"/>
      <c r="AJ68" s="2116" t="str">
        <f>書類作成ガイド!J38</f>
        <v>V.R7_250930</v>
      </c>
      <c r="AK68" s="2116"/>
      <c r="AL68" s="2116"/>
      <c r="AM68" s="2116"/>
      <c r="AN68" s="2116"/>
    </row>
    <row r="69" spans="3:40" ht="13.5" x14ac:dyDescent="0.15">
      <c r="C69" s="539"/>
      <c r="D69" s="339"/>
      <c r="E69" s="339"/>
      <c r="F69" s="339"/>
      <c r="G69" s="339"/>
      <c r="H69" s="339"/>
      <c r="I69" s="212"/>
      <c r="J69" s="142" t="s">
        <v>697</v>
      </c>
      <c r="N69" s="212"/>
      <c r="O69" s="212"/>
      <c r="P69" s="212"/>
      <c r="Q69" s="212"/>
      <c r="R69" s="212"/>
      <c r="S69" s="212"/>
      <c r="T69" s="212"/>
      <c r="U69" s="301"/>
      <c r="V69" s="301"/>
      <c r="W69" s="301"/>
      <c r="X69" s="213"/>
      <c r="Y69" s="213"/>
      <c r="Z69" s="213"/>
      <c r="AA69" s="213"/>
      <c r="AB69" s="301"/>
      <c r="AC69" s="214"/>
      <c r="AD69" s="214"/>
      <c r="AE69" s="214"/>
      <c r="AF69" s="214"/>
      <c r="AG69" s="213"/>
      <c r="AH69" s="2115"/>
      <c r="AI69" s="2115"/>
      <c r="AJ69" s="2115"/>
      <c r="AK69" s="2115"/>
      <c r="AL69" s="2115"/>
      <c r="AM69" s="2115"/>
      <c r="AN69" s="2115"/>
    </row>
    <row r="70" spans="3:40" x14ac:dyDescent="0.15">
      <c r="J70" s="142" t="s">
        <v>698</v>
      </c>
      <c r="K70" s="142"/>
    </row>
    <row r="71" spans="3:40" x14ac:dyDescent="0.15">
      <c r="J71" s="142" t="s">
        <v>699</v>
      </c>
      <c r="K71" s="142"/>
    </row>
    <row r="72" spans="3:40" x14ac:dyDescent="0.15">
      <c r="J72" s="142" t="s">
        <v>700</v>
      </c>
      <c r="K72" s="142"/>
    </row>
    <row r="73" spans="3:40" x14ac:dyDescent="0.15">
      <c r="J73" s="142" t="s">
        <v>701</v>
      </c>
      <c r="K73" s="142"/>
    </row>
    <row r="74" spans="3:40" x14ac:dyDescent="0.15">
      <c r="J74" s="142" t="s">
        <v>702</v>
      </c>
      <c r="K74" s="142"/>
    </row>
    <row r="75" spans="3:40" x14ac:dyDescent="0.15">
      <c r="J75" s="142" t="s">
        <v>703</v>
      </c>
      <c r="K75" s="142"/>
    </row>
    <row r="76" spans="3:40" x14ac:dyDescent="0.15">
      <c r="J76" s="142" t="s">
        <v>704</v>
      </c>
      <c r="K76" s="142"/>
    </row>
    <row r="77" spans="3:40" x14ac:dyDescent="0.15">
      <c r="J77" s="142" t="s">
        <v>1051</v>
      </c>
      <c r="K77" s="142"/>
    </row>
    <row r="78" spans="3:40" x14ac:dyDescent="0.15">
      <c r="J78" s="142" t="s">
        <v>1052</v>
      </c>
      <c r="K78" s="142"/>
    </row>
    <row r="79" spans="3:40" x14ac:dyDescent="0.15">
      <c r="J79" s="142" t="s">
        <v>1053</v>
      </c>
      <c r="K79" s="142"/>
    </row>
    <row r="80" spans="3:40" x14ac:dyDescent="0.15">
      <c r="J80" s="142" t="s">
        <v>1054</v>
      </c>
      <c r="K80" s="142"/>
    </row>
    <row r="81" spans="10:11" x14ac:dyDescent="0.15">
      <c r="J81" s="142" t="s">
        <v>1055</v>
      </c>
      <c r="K81" s="142"/>
    </row>
    <row r="82" spans="10:11" x14ac:dyDescent="0.15">
      <c r="J82" s="142" t="s">
        <v>1056</v>
      </c>
      <c r="K82" s="142"/>
    </row>
    <row r="83" spans="10:11" x14ac:dyDescent="0.15">
      <c r="J83" s="142" t="s">
        <v>1057</v>
      </c>
      <c r="K83" s="142"/>
    </row>
    <row r="84" spans="10:11" x14ac:dyDescent="0.15">
      <c r="J84" s="142" t="s">
        <v>1058</v>
      </c>
      <c r="K84" s="142"/>
    </row>
    <row r="85" spans="10:11" x14ac:dyDescent="0.15">
      <c r="J85" s="142" t="s">
        <v>1059</v>
      </c>
      <c r="K85" s="142"/>
    </row>
    <row r="86" spans="10:11" x14ac:dyDescent="0.15">
      <c r="J86" s="142" t="s">
        <v>1060</v>
      </c>
      <c r="K86" s="142"/>
    </row>
    <row r="87" spans="10:11" x14ac:dyDescent="0.15">
      <c r="J87" s="142" t="s">
        <v>1061</v>
      </c>
      <c r="K87" s="142"/>
    </row>
    <row r="88" spans="10:11" x14ac:dyDescent="0.15">
      <c r="J88" s="142" t="s">
        <v>1062</v>
      </c>
      <c r="K88" s="142"/>
    </row>
    <row r="89" spans="10:11" x14ac:dyDescent="0.15">
      <c r="J89" s="142" t="s">
        <v>1063</v>
      </c>
      <c r="K89" s="142"/>
    </row>
    <row r="90" spans="10:11" x14ac:dyDescent="0.15">
      <c r="J90" s="142" t="s">
        <v>1064</v>
      </c>
      <c r="K90" s="142"/>
    </row>
    <row r="91" spans="10:11" x14ac:dyDescent="0.15">
      <c r="J91" s="142" t="s">
        <v>1065</v>
      </c>
      <c r="K91" s="142"/>
    </row>
    <row r="92" spans="10:11" x14ac:dyDescent="0.15">
      <c r="J92" s="142" t="s">
        <v>1066</v>
      </c>
      <c r="K92" s="142"/>
    </row>
    <row r="93" spans="10:11" x14ac:dyDescent="0.15">
      <c r="J93" s="142" t="s">
        <v>1067</v>
      </c>
      <c r="K93" s="142"/>
    </row>
    <row r="94" spans="10:11" x14ac:dyDescent="0.15">
      <c r="J94" s="142" t="s">
        <v>1068</v>
      </c>
      <c r="K94" s="142"/>
    </row>
    <row r="95" spans="10:11" x14ac:dyDescent="0.15">
      <c r="J95" s="142" t="s">
        <v>1069</v>
      </c>
      <c r="K95" s="142"/>
    </row>
    <row r="96" spans="10:11" x14ac:dyDescent="0.15">
      <c r="J96" s="142" t="s">
        <v>1070</v>
      </c>
      <c r="K96" s="142"/>
    </row>
    <row r="97" spans="10:11" x14ac:dyDescent="0.15">
      <c r="J97" s="142" t="s">
        <v>1071</v>
      </c>
      <c r="K97" s="142"/>
    </row>
    <row r="98" spans="10:11" x14ac:dyDescent="0.15">
      <c r="J98" s="142" t="s">
        <v>1072</v>
      </c>
      <c r="K98" s="142"/>
    </row>
    <row r="99" spans="10:11" x14ac:dyDescent="0.15">
      <c r="J99" s="142" t="s">
        <v>1073</v>
      </c>
      <c r="K99" s="142"/>
    </row>
    <row r="100" spans="10:11" x14ac:dyDescent="0.15">
      <c r="J100" s="142" t="s">
        <v>1074</v>
      </c>
      <c r="K100" s="142"/>
    </row>
    <row r="101" spans="10:11" x14ac:dyDescent="0.15">
      <c r="J101" s="142" t="s">
        <v>1075</v>
      </c>
      <c r="K101" s="142"/>
    </row>
    <row r="102" spans="10:11" x14ac:dyDescent="0.15">
      <c r="J102" s="142" t="s">
        <v>1076</v>
      </c>
      <c r="K102" s="142"/>
    </row>
    <row r="103" spans="10:11" x14ac:dyDescent="0.15">
      <c r="J103" s="142" t="s">
        <v>1077</v>
      </c>
      <c r="K103" s="142"/>
    </row>
    <row r="104" spans="10:11" x14ac:dyDescent="0.15">
      <c r="J104" s="142" t="s">
        <v>1078</v>
      </c>
      <c r="K104" s="142"/>
    </row>
    <row r="105" spans="10:11" x14ac:dyDescent="0.15">
      <c r="J105" s="142" t="s">
        <v>1079</v>
      </c>
      <c r="K105" s="142"/>
    </row>
    <row r="106" spans="10:11" x14ac:dyDescent="0.15">
      <c r="J106" s="142" t="s">
        <v>1080</v>
      </c>
    </row>
    <row r="109" spans="10:11" x14ac:dyDescent="0.15">
      <c r="J109" s="142"/>
    </row>
    <row r="110" spans="10:11" x14ac:dyDescent="0.15">
      <c r="J110" s="142"/>
    </row>
    <row r="111" spans="10:11" x14ac:dyDescent="0.15">
      <c r="J111" s="142"/>
    </row>
    <row r="112" spans="10:11" x14ac:dyDescent="0.15">
      <c r="J112" s="142"/>
    </row>
    <row r="113" spans="10:10" x14ac:dyDescent="0.15">
      <c r="J113" s="142"/>
    </row>
    <row r="114" spans="10:10" x14ac:dyDescent="0.15">
      <c r="J114" s="142"/>
    </row>
    <row r="115" spans="10:10" x14ac:dyDescent="0.15">
      <c r="J115" s="142"/>
    </row>
    <row r="116" spans="10:10" x14ac:dyDescent="0.15">
      <c r="J116" s="142"/>
    </row>
  </sheetData>
  <sheetProtection formatCells="0" formatColumns="0" formatRows="0" insertColumns="0" insertRows="0" selectLockedCells="1"/>
  <mergeCells count="150">
    <mergeCell ref="K61:AN61"/>
    <mergeCell ref="K26:Q26"/>
    <mergeCell ref="R26:AN26"/>
    <mergeCell ref="C18:C26"/>
    <mergeCell ref="D18:H26"/>
    <mergeCell ref="C64:C67"/>
    <mergeCell ref="D64:H67"/>
    <mergeCell ref="J64:Q64"/>
    <mergeCell ref="R64:AN64"/>
    <mergeCell ref="J65:Q67"/>
    <mergeCell ref="R65:AN65"/>
    <mergeCell ref="R66:AN66"/>
    <mergeCell ref="R67:AN67"/>
    <mergeCell ref="C27:C28"/>
    <mergeCell ref="D27:H28"/>
    <mergeCell ref="J28:AN28"/>
    <mergeCell ref="D33:H35"/>
    <mergeCell ref="J33:X33"/>
    <mergeCell ref="J34:X34"/>
    <mergeCell ref="C59:C63"/>
    <mergeCell ref="D59:H63"/>
    <mergeCell ref="R62:AN62"/>
    <mergeCell ref="R63:AN63"/>
    <mergeCell ref="C36:C39"/>
    <mergeCell ref="D36:H39"/>
    <mergeCell ref="R37:AN37"/>
    <mergeCell ref="R38:AN38"/>
    <mergeCell ref="J12:AM12"/>
    <mergeCell ref="K13:AK13"/>
    <mergeCell ref="AG14:AH14"/>
    <mergeCell ref="AB14:AE14"/>
    <mergeCell ref="C14:H14"/>
    <mergeCell ref="C15:H16"/>
    <mergeCell ref="I15:K15"/>
    <mergeCell ref="I16:K16"/>
    <mergeCell ref="K23:Q23"/>
    <mergeCell ref="R23:AN23"/>
    <mergeCell ref="K24:Q24"/>
    <mergeCell ref="R24:AN24"/>
    <mergeCell ref="K25:Q25"/>
    <mergeCell ref="R25:AN25"/>
    <mergeCell ref="K18:Q18"/>
    <mergeCell ref="R18:AN18"/>
    <mergeCell ref="K19:Q19"/>
    <mergeCell ref="R19:AN19"/>
    <mergeCell ref="K21:Q21"/>
    <mergeCell ref="R21:AN21"/>
    <mergeCell ref="K22:Q22"/>
    <mergeCell ref="W7:Y7"/>
    <mergeCell ref="AA7:AC7"/>
    <mergeCell ref="AD7:AF7"/>
    <mergeCell ref="K8:R8"/>
    <mergeCell ref="S8:AM9"/>
    <mergeCell ref="L10:U10"/>
    <mergeCell ref="Y10:Z10"/>
    <mergeCell ref="AB10:AD10"/>
    <mergeCell ref="AF10:AG10"/>
    <mergeCell ref="AI10:AK10"/>
    <mergeCell ref="C1:M1"/>
    <mergeCell ref="C4:AN4"/>
    <mergeCell ref="C5:AN5"/>
    <mergeCell ref="C6:H6"/>
    <mergeCell ref="I6:AN6"/>
    <mergeCell ref="C17:AN17"/>
    <mergeCell ref="AB15:AE15"/>
    <mergeCell ref="AB16:AE16"/>
    <mergeCell ref="M15:N15"/>
    <mergeCell ref="M16:N16"/>
    <mergeCell ref="P15:Q15"/>
    <mergeCell ref="P16:Q16"/>
    <mergeCell ref="S15:U15"/>
    <mergeCell ref="S16:U16"/>
    <mergeCell ref="W15:X15"/>
    <mergeCell ref="Z15:AA15"/>
    <mergeCell ref="W16:X16"/>
    <mergeCell ref="Z16:AA16"/>
    <mergeCell ref="C7:H13"/>
    <mergeCell ref="Z14:AA14"/>
    <mergeCell ref="I14:Y14"/>
    <mergeCell ref="C2:AB2"/>
    <mergeCell ref="K7:R7"/>
    <mergeCell ref="T7:V7"/>
    <mergeCell ref="R22:AN22"/>
    <mergeCell ref="K20:Q20"/>
    <mergeCell ref="R20:AN20"/>
    <mergeCell ref="C45:C47"/>
    <mergeCell ref="D45:H47"/>
    <mergeCell ref="C54:C58"/>
    <mergeCell ref="D54:H58"/>
    <mergeCell ref="K54:AL54"/>
    <mergeCell ref="K56:Q56"/>
    <mergeCell ref="K57:Q57"/>
    <mergeCell ref="K58:Q58"/>
    <mergeCell ref="C43:C44"/>
    <mergeCell ref="D43:H44"/>
    <mergeCell ref="K44:Y44"/>
    <mergeCell ref="K43:Y43"/>
    <mergeCell ref="C52:C53"/>
    <mergeCell ref="D52:H53"/>
    <mergeCell ref="C40:C42"/>
    <mergeCell ref="D40:H42"/>
    <mergeCell ref="J40:AN40"/>
    <mergeCell ref="J41:AN41"/>
    <mergeCell ref="J42:AN42"/>
    <mergeCell ref="C33:C35"/>
    <mergeCell ref="C29:C31"/>
    <mergeCell ref="AH69:AN69"/>
    <mergeCell ref="AJ68:AN68"/>
    <mergeCell ref="Y33:AN33"/>
    <mergeCell ref="S45:AN45"/>
    <mergeCell ref="S46:AN46"/>
    <mergeCell ref="S47:AN47"/>
    <mergeCell ref="R55:AN55"/>
    <mergeCell ref="R56:AN56"/>
    <mergeCell ref="R57:AN57"/>
    <mergeCell ref="R58:AN58"/>
    <mergeCell ref="Y59:AN59"/>
    <mergeCell ref="J35:X35"/>
    <mergeCell ref="Z43:AN43"/>
    <mergeCell ref="Z44:AN44"/>
    <mergeCell ref="J52:AN52"/>
    <mergeCell ref="J53:AN53"/>
    <mergeCell ref="R39:AN39"/>
    <mergeCell ref="R36:AN36"/>
    <mergeCell ref="Y35:AN35"/>
    <mergeCell ref="Y34:AN34"/>
    <mergeCell ref="K45:R45"/>
    <mergeCell ref="K46:R46"/>
    <mergeCell ref="K47:R47"/>
    <mergeCell ref="Y60:AN60"/>
    <mergeCell ref="D29:H31"/>
    <mergeCell ref="K29:Q29"/>
    <mergeCell ref="R29:AN29"/>
    <mergeCell ref="K30:Q30"/>
    <mergeCell ref="R30:AN30"/>
    <mergeCell ref="K31:Q31"/>
    <mergeCell ref="R31:AN31"/>
    <mergeCell ref="D32:H32"/>
    <mergeCell ref="I32:P32"/>
    <mergeCell ref="R32:AN32"/>
    <mergeCell ref="C48:C51"/>
    <mergeCell ref="D48:H51"/>
    <mergeCell ref="K48:Y48"/>
    <mergeCell ref="Z48:AN48"/>
    <mergeCell ref="K49:Y49"/>
    <mergeCell ref="Z49:AN49"/>
    <mergeCell ref="K50:Y50"/>
    <mergeCell ref="Z50:AN50"/>
    <mergeCell ref="K51:Y51"/>
    <mergeCell ref="Z51:AN51"/>
  </mergeCells>
  <phoneticPr fontId="2"/>
  <dataValidations count="3">
    <dataValidation type="list" allowBlank="1" showInputMessage="1" showErrorMessage="1" sqref="P68 J43:J51 J36:J39 J13 L15:L16 R15:R16 V15:V16 Y15:Y16 AF14:AF16 AJ14 O15:O16 J7:J8 K10 X10 AA10 AE10 AH10 J29:J31 J18:J26 J54:J61 J63" xr:uid="{00000000-0002-0000-0A00-000000000000}">
      <formula1>"□,■"</formula1>
    </dataValidation>
    <dataValidation type="list" allowBlank="1" showInputMessage="1" showErrorMessage="1" sqref="C18 C36 C54 C59 C27 C32:C33 C29 C40 C43 C52 C64 C45 C48" xr:uid="{00000000-0002-0000-0A00-000001000000}">
      <formula1>"□,☑"</formula1>
    </dataValidation>
    <dataValidation type="list" allowBlank="1" showInputMessage="1" showErrorMessage="1" sqref="J33:X35" xr:uid="{00000000-0002-0000-0A00-000002000000}">
      <formula1>$J$69:$J$106</formula1>
    </dataValidation>
  </dataValidations>
  <pageMargins left="0.70866141732283472" right="0.15748031496062992" top="0.39370078740157483" bottom="0.15748031496062992" header="0.19685039370078741" footer="0"/>
  <pageSetup paperSize="9" scale="88" orientation="portrait" r:id="rId1"/>
  <headerFooter alignWithMargins="0"/>
  <rowBreaks count="1" manualBreakCount="1">
    <brk id="44" max="40"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N117"/>
  <sheetViews>
    <sheetView showGridLines="0" view="pageBreakPreview" zoomScale="120" zoomScaleNormal="120" zoomScaleSheetLayoutView="120" workbookViewId="0">
      <selection activeCell="C58" sqref="C58:AK67"/>
    </sheetView>
  </sheetViews>
  <sheetFormatPr defaultColWidth="13.7109375" defaultRowHeight="12" x14ac:dyDescent="0.15"/>
  <cols>
    <col min="1" max="1" width="1" style="132" customWidth="1"/>
    <col min="2" max="2" width="2.85546875" style="132" customWidth="1"/>
    <col min="3" max="3" width="2.5703125" style="132" customWidth="1"/>
    <col min="4" max="4" width="2.28515625" style="132" customWidth="1"/>
    <col min="5" max="8" width="2.5703125" style="132" customWidth="1"/>
    <col min="9" max="9" width="2.28515625" style="132" customWidth="1"/>
    <col min="10" max="15" width="2.5703125" style="132" customWidth="1"/>
    <col min="16" max="16" width="9.7109375" style="132" customWidth="1"/>
    <col min="17" max="22" width="3" style="132" customWidth="1"/>
    <col min="23" max="23" width="1.7109375" style="132" customWidth="1"/>
    <col min="24" max="37" width="3" style="132" customWidth="1"/>
    <col min="38" max="38" width="1.42578125" style="132" customWidth="1"/>
    <col min="39" max="16384" width="13.7109375" style="132"/>
  </cols>
  <sheetData>
    <row r="1" spans="1:38" ht="14.25" customHeight="1" x14ac:dyDescent="0.15">
      <c r="A1" s="198"/>
      <c r="B1" s="1015" t="s">
        <v>963</v>
      </c>
      <c r="C1" s="1015"/>
      <c r="D1" s="1015"/>
      <c r="E1" s="1015"/>
      <c r="F1" s="1015"/>
      <c r="G1" s="1015"/>
      <c r="H1" s="1015"/>
      <c r="I1" s="1015"/>
      <c r="J1" s="1015"/>
      <c r="K1" s="1015"/>
      <c r="AI1" s="201"/>
      <c r="AJ1" s="201"/>
      <c r="AK1" s="136" t="s">
        <v>1116</v>
      </c>
    </row>
    <row r="2" spans="1:38" ht="17.25" customHeight="1" x14ac:dyDescent="0.15">
      <c r="A2" s="198"/>
      <c r="B2" s="2195">
        <f>'提出リスト (共同居住型以外)'!B2</f>
        <v>0</v>
      </c>
      <c r="C2" s="2195"/>
      <c r="D2" s="2195"/>
      <c r="E2" s="2195"/>
      <c r="F2" s="2195"/>
      <c r="G2" s="2195"/>
      <c r="H2" s="2195"/>
      <c r="I2" s="2195"/>
      <c r="J2" s="2195"/>
      <c r="K2" s="2195"/>
      <c r="L2" s="2195"/>
      <c r="M2" s="2195"/>
      <c r="N2" s="2195"/>
      <c r="O2" s="2195"/>
      <c r="P2" s="2195"/>
      <c r="Q2" s="2195"/>
      <c r="R2" s="2195"/>
      <c r="S2" s="2195"/>
      <c r="T2" s="2195"/>
      <c r="U2" s="2195"/>
      <c r="V2" s="2195"/>
      <c r="W2" s="2195"/>
      <c r="X2" s="2195"/>
      <c r="Y2" s="2195"/>
      <c r="Z2" s="2195"/>
      <c r="AA2" s="2195"/>
      <c r="AB2" s="2195"/>
      <c r="AH2" s="201"/>
      <c r="AI2" s="201"/>
      <c r="AJ2" s="201"/>
      <c r="AK2" s="201"/>
    </row>
    <row r="3" spans="1:38" ht="9" customHeight="1" x14ac:dyDescent="0.15">
      <c r="A3" s="198"/>
      <c r="B3" s="148"/>
      <c r="C3" s="148"/>
      <c r="D3" s="148"/>
      <c r="E3" s="148"/>
      <c r="F3" s="148"/>
      <c r="G3" s="148"/>
      <c r="H3" s="148"/>
      <c r="I3" s="148"/>
      <c r="AH3" s="201"/>
      <c r="AI3" s="201"/>
      <c r="AJ3" s="201"/>
      <c r="AK3" s="201"/>
    </row>
    <row r="4" spans="1:38" ht="20.100000000000001" customHeight="1" x14ac:dyDescent="0.15">
      <c r="A4" s="198"/>
      <c r="B4" s="1237" t="s">
        <v>915</v>
      </c>
      <c r="C4" s="1409"/>
      <c r="D4" s="1409"/>
      <c r="E4" s="1409"/>
      <c r="F4" s="1409"/>
      <c r="G4" s="1409"/>
      <c r="H4" s="1409"/>
      <c r="I4" s="1409"/>
      <c r="J4" s="1409"/>
      <c r="K4" s="1409"/>
      <c r="L4" s="1409"/>
      <c r="M4" s="1409"/>
      <c r="N4" s="1409"/>
      <c r="O4" s="1409"/>
      <c r="P4" s="1409"/>
      <c r="Q4" s="1409"/>
      <c r="R4" s="1409"/>
      <c r="S4" s="1409"/>
      <c r="T4" s="1409"/>
      <c r="U4" s="1409"/>
      <c r="V4" s="1409"/>
      <c r="W4" s="1409"/>
      <c r="X4" s="1409"/>
      <c r="Y4" s="1409"/>
      <c r="Z4" s="1409"/>
      <c r="AA4" s="1409"/>
      <c r="AB4" s="1409"/>
      <c r="AC4" s="1409"/>
      <c r="AD4" s="1409"/>
      <c r="AE4" s="1409"/>
      <c r="AF4" s="1409"/>
      <c r="AG4" s="1409"/>
      <c r="AH4" s="1409"/>
      <c r="AI4" s="1409"/>
      <c r="AJ4" s="1409"/>
      <c r="AK4" s="1409"/>
      <c r="AL4" s="202"/>
    </row>
    <row r="5" spans="1:38" ht="14.25" customHeight="1" x14ac:dyDescent="0.15">
      <c r="A5" s="198"/>
      <c r="B5" s="1396" t="s">
        <v>714</v>
      </c>
      <c r="C5" s="1396"/>
      <c r="D5" s="1396"/>
      <c r="E5" s="1396"/>
      <c r="F5" s="1396"/>
      <c r="G5" s="1396"/>
      <c r="H5" s="1396"/>
      <c r="I5" s="1396"/>
      <c r="J5" s="1396"/>
      <c r="K5" s="1396"/>
      <c r="L5" s="1396"/>
      <c r="M5" s="1396"/>
      <c r="N5" s="1396"/>
      <c r="O5" s="1396"/>
      <c r="P5" s="1396"/>
      <c r="Q5" s="1396"/>
      <c r="R5" s="1396"/>
      <c r="S5" s="1396"/>
      <c r="T5" s="1396"/>
      <c r="U5" s="1396"/>
      <c r="V5" s="1396"/>
      <c r="W5" s="1396"/>
      <c r="X5" s="1396"/>
      <c r="Y5" s="1396"/>
      <c r="Z5" s="1396"/>
      <c r="AA5" s="1396"/>
      <c r="AB5" s="1396"/>
      <c r="AC5" s="1396"/>
      <c r="AD5" s="1396"/>
      <c r="AE5" s="1396"/>
      <c r="AF5" s="1396"/>
      <c r="AG5" s="1396"/>
      <c r="AH5" s="1396"/>
      <c r="AI5" s="1396"/>
      <c r="AJ5" s="1396"/>
      <c r="AK5" s="1396"/>
      <c r="AL5" s="145"/>
    </row>
    <row r="6" spans="1:38" ht="25.5" customHeight="1" x14ac:dyDescent="0.15">
      <c r="B6" s="1469" t="s">
        <v>30</v>
      </c>
      <c r="C6" s="1470"/>
      <c r="D6" s="1470"/>
      <c r="E6" s="1470"/>
      <c r="F6" s="1470"/>
      <c r="G6" s="1471"/>
      <c r="H6" s="2297"/>
      <c r="I6" s="2298"/>
      <c r="J6" s="2298"/>
      <c r="K6" s="2298"/>
      <c r="L6" s="2298"/>
      <c r="M6" s="2298"/>
      <c r="N6" s="2298"/>
      <c r="O6" s="2298"/>
      <c r="P6" s="2298"/>
      <c r="Q6" s="2298"/>
      <c r="R6" s="2298"/>
      <c r="S6" s="2298"/>
      <c r="T6" s="2298"/>
      <c r="U6" s="2298"/>
      <c r="V6" s="2298"/>
      <c r="W6" s="2298"/>
      <c r="X6" s="2298"/>
      <c r="Y6" s="2298"/>
      <c r="Z6" s="2298"/>
      <c r="AA6" s="2298"/>
      <c r="AB6" s="2298"/>
      <c r="AC6" s="2298"/>
      <c r="AD6" s="2298"/>
      <c r="AE6" s="2298"/>
      <c r="AF6" s="2298"/>
      <c r="AG6" s="2298"/>
      <c r="AH6" s="2298"/>
      <c r="AI6" s="2298"/>
      <c r="AJ6" s="2298"/>
      <c r="AK6" s="2299"/>
    </row>
    <row r="7" spans="1:38" ht="3" customHeight="1" x14ac:dyDescent="0.15">
      <c r="B7" s="470"/>
      <c r="C7" s="217"/>
      <c r="D7" s="217"/>
      <c r="E7" s="217"/>
      <c r="F7" s="217"/>
      <c r="G7" s="218"/>
      <c r="H7" s="219"/>
      <c r="I7" s="541"/>
      <c r="J7" s="541"/>
      <c r="K7" s="541"/>
      <c r="L7" s="541"/>
      <c r="M7" s="541"/>
      <c r="N7" s="541"/>
      <c r="O7" s="541"/>
      <c r="P7" s="541"/>
      <c r="Q7" s="541"/>
      <c r="R7" s="541"/>
      <c r="S7" s="541"/>
      <c r="T7" s="541"/>
      <c r="U7" s="541"/>
      <c r="V7" s="541"/>
      <c r="W7" s="541"/>
      <c r="X7" s="541"/>
      <c r="Y7" s="541"/>
      <c r="Z7" s="541"/>
      <c r="AA7" s="541"/>
      <c r="AB7" s="541"/>
      <c r="AC7" s="541"/>
      <c r="AD7" s="541"/>
      <c r="AE7" s="541"/>
      <c r="AF7" s="541"/>
      <c r="AG7" s="541"/>
      <c r="AH7" s="541"/>
      <c r="AI7" s="541"/>
      <c r="AJ7" s="541"/>
      <c r="AK7" s="542"/>
    </row>
    <row r="8" spans="1:38" ht="15" customHeight="1" x14ac:dyDescent="0.15">
      <c r="B8" s="2317" t="s">
        <v>715</v>
      </c>
      <c r="C8" s="2318"/>
      <c r="D8" s="2318"/>
      <c r="E8" s="2318"/>
      <c r="F8" s="2318"/>
      <c r="G8" s="2319"/>
      <c r="H8" s="141"/>
      <c r="I8" s="813" t="s">
        <v>19</v>
      </c>
      <c r="J8" s="146" t="s">
        <v>716</v>
      </c>
      <c r="K8" s="141"/>
      <c r="L8" s="141"/>
      <c r="M8" s="141"/>
      <c r="N8" s="141"/>
      <c r="O8" s="141"/>
      <c r="P8" s="141"/>
      <c r="Q8" s="813" t="s">
        <v>19</v>
      </c>
      <c r="R8" s="146" t="s">
        <v>717</v>
      </c>
      <c r="S8" s="141"/>
      <c r="T8" s="141"/>
      <c r="U8" s="141"/>
      <c r="V8" s="141"/>
      <c r="W8" s="813" t="s">
        <v>19</v>
      </c>
      <c r="X8" s="317" t="s">
        <v>718</v>
      </c>
      <c r="Y8" s="141"/>
      <c r="AA8" s="814"/>
      <c r="AB8" s="814"/>
      <c r="AC8" s="814"/>
      <c r="AD8" s="814"/>
      <c r="AE8" s="814"/>
      <c r="AF8" s="814"/>
      <c r="AG8" s="814"/>
      <c r="AH8" s="814"/>
      <c r="AI8" s="814"/>
      <c r="AJ8" s="814"/>
      <c r="AK8" s="220" t="s">
        <v>480</v>
      </c>
    </row>
    <row r="9" spans="1:38" ht="3" customHeight="1" x14ac:dyDescent="0.15">
      <c r="B9" s="221"/>
      <c r="C9" s="466"/>
      <c r="D9" s="466"/>
      <c r="E9" s="466"/>
      <c r="F9" s="466"/>
      <c r="G9" s="467"/>
      <c r="H9" s="199"/>
      <c r="I9" s="454"/>
      <c r="J9" s="211"/>
      <c r="K9" s="199"/>
      <c r="L9" s="199"/>
      <c r="M9" s="199"/>
      <c r="N9" s="199"/>
      <c r="O9" s="199"/>
      <c r="P9" s="199"/>
      <c r="Q9" s="454"/>
      <c r="R9" s="211"/>
      <c r="S9" s="199"/>
      <c r="T9" s="199"/>
      <c r="U9" s="199"/>
      <c r="V9" s="199"/>
      <c r="W9" s="454"/>
      <c r="X9" s="211"/>
      <c r="Y9" s="199"/>
      <c r="Z9" s="199"/>
      <c r="AA9" s="199"/>
      <c r="AB9" s="199"/>
      <c r="AC9" s="199"/>
      <c r="AD9" s="199"/>
      <c r="AE9" s="199"/>
      <c r="AF9" s="199"/>
      <c r="AG9" s="199"/>
      <c r="AH9" s="199"/>
      <c r="AI9" s="199"/>
      <c r="AJ9" s="199"/>
      <c r="AK9" s="222"/>
    </row>
    <row r="10" spans="1:38" ht="16.5" customHeight="1" x14ac:dyDescent="0.15">
      <c r="B10" s="2306" t="s">
        <v>719</v>
      </c>
      <c r="C10" s="2307"/>
      <c r="D10" s="2307"/>
      <c r="E10" s="2307"/>
      <c r="F10" s="2307"/>
      <c r="G10" s="2308"/>
      <c r="H10" s="2309" t="s">
        <v>639</v>
      </c>
      <c r="I10" s="2310"/>
      <c r="J10" s="2310"/>
      <c r="K10" s="2310"/>
      <c r="L10" s="2311"/>
      <c r="M10" s="2312" t="s">
        <v>720</v>
      </c>
      <c r="N10" s="2310"/>
      <c r="O10" s="2310"/>
      <c r="P10" s="2310"/>
      <c r="Q10" s="2310"/>
      <c r="R10" s="2310"/>
      <c r="S10" s="2310"/>
      <c r="T10" s="2310"/>
      <c r="U10" s="2310"/>
      <c r="V10" s="2310"/>
      <c r="W10" s="2310"/>
      <c r="X10" s="2310"/>
      <c r="Y10" s="2310"/>
      <c r="Z10" s="2310"/>
      <c r="AA10" s="2310"/>
      <c r="AB10" s="2310"/>
      <c r="AC10" s="2310"/>
      <c r="AD10" s="2310"/>
      <c r="AE10" s="2310"/>
      <c r="AF10" s="2310"/>
      <c r="AG10" s="2310"/>
      <c r="AH10" s="2310"/>
      <c r="AI10" s="2310"/>
      <c r="AJ10" s="2310"/>
      <c r="AK10" s="2313"/>
    </row>
    <row r="11" spans="1:38" ht="18.75" customHeight="1" x14ac:dyDescent="0.15">
      <c r="B11" s="1859"/>
      <c r="C11" s="1340"/>
      <c r="D11" s="1340"/>
      <c r="E11" s="1340"/>
      <c r="F11" s="1340"/>
      <c r="G11" s="2256"/>
      <c r="H11" s="2257"/>
      <c r="I11" s="2258"/>
      <c r="J11" s="2258"/>
      <c r="K11" s="2258"/>
      <c r="L11" s="2259"/>
      <c r="M11" s="2260"/>
      <c r="N11" s="2261"/>
      <c r="O11" s="2261"/>
      <c r="P11" s="2261"/>
      <c r="Q11" s="2261"/>
      <c r="R11" s="2261"/>
      <c r="S11" s="2261"/>
      <c r="T11" s="2261"/>
      <c r="U11" s="2261"/>
      <c r="V11" s="2261"/>
      <c r="W11" s="2261"/>
      <c r="X11" s="2261"/>
      <c r="Y11" s="2261"/>
      <c r="Z11" s="2261"/>
      <c r="AA11" s="2261"/>
      <c r="AB11" s="2261"/>
      <c r="AC11" s="2261"/>
      <c r="AD11" s="2261"/>
      <c r="AE11" s="2261"/>
      <c r="AF11" s="2261"/>
      <c r="AG11" s="2261"/>
      <c r="AH11" s="2261"/>
      <c r="AI11" s="2261"/>
      <c r="AJ11" s="2261"/>
      <c r="AK11" s="2262"/>
    </row>
    <row r="12" spans="1:38" ht="18.75" customHeight="1" x14ac:dyDescent="0.15">
      <c r="B12" s="1859"/>
      <c r="C12" s="1340"/>
      <c r="D12" s="1340"/>
      <c r="E12" s="1340"/>
      <c r="F12" s="1340"/>
      <c r="G12" s="2256"/>
      <c r="H12" s="2300"/>
      <c r="I12" s="2301"/>
      <c r="J12" s="2301"/>
      <c r="K12" s="2301"/>
      <c r="L12" s="2302"/>
      <c r="M12" s="2303"/>
      <c r="N12" s="2304"/>
      <c r="O12" s="2304"/>
      <c r="P12" s="2304"/>
      <c r="Q12" s="2304"/>
      <c r="R12" s="2304"/>
      <c r="S12" s="2304"/>
      <c r="T12" s="2304"/>
      <c r="U12" s="2304"/>
      <c r="V12" s="2304"/>
      <c r="W12" s="2304"/>
      <c r="X12" s="2304"/>
      <c r="Y12" s="2304"/>
      <c r="Z12" s="2304"/>
      <c r="AA12" s="2304"/>
      <c r="AB12" s="2304"/>
      <c r="AC12" s="2304"/>
      <c r="AD12" s="2304"/>
      <c r="AE12" s="2304"/>
      <c r="AF12" s="2304"/>
      <c r="AG12" s="2304"/>
      <c r="AH12" s="2304"/>
      <c r="AI12" s="2304"/>
      <c r="AJ12" s="2304"/>
      <c r="AK12" s="2305"/>
    </row>
    <row r="13" spans="1:38" ht="18.75" customHeight="1" x14ac:dyDescent="0.15">
      <c r="B13" s="1859"/>
      <c r="C13" s="1340"/>
      <c r="D13" s="1340"/>
      <c r="E13" s="1340"/>
      <c r="F13" s="1340"/>
      <c r="G13" s="2256"/>
      <c r="H13" s="2300"/>
      <c r="I13" s="2301"/>
      <c r="J13" s="2301"/>
      <c r="K13" s="2301"/>
      <c r="L13" s="2302"/>
      <c r="M13" s="2303"/>
      <c r="N13" s="2304"/>
      <c r="O13" s="2304"/>
      <c r="P13" s="2304"/>
      <c r="Q13" s="2304"/>
      <c r="R13" s="2304"/>
      <c r="S13" s="2304"/>
      <c r="T13" s="2304"/>
      <c r="U13" s="2304"/>
      <c r="V13" s="2304"/>
      <c r="W13" s="2304"/>
      <c r="X13" s="2304"/>
      <c r="Y13" s="2304"/>
      <c r="Z13" s="2304"/>
      <c r="AA13" s="2304"/>
      <c r="AB13" s="2304"/>
      <c r="AC13" s="2304"/>
      <c r="AD13" s="2304"/>
      <c r="AE13" s="2304"/>
      <c r="AF13" s="2304"/>
      <c r="AG13" s="2304"/>
      <c r="AH13" s="2304"/>
      <c r="AI13" s="2304"/>
      <c r="AJ13" s="2304"/>
      <c r="AK13" s="2305"/>
    </row>
    <row r="14" spans="1:38" ht="18.75" customHeight="1" x14ac:dyDescent="0.15">
      <c r="B14" s="2263"/>
      <c r="C14" s="2264"/>
      <c r="D14" s="2264"/>
      <c r="E14" s="2264"/>
      <c r="F14" s="2264"/>
      <c r="G14" s="2265"/>
      <c r="H14" s="2266"/>
      <c r="I14" s="2267"/>
      <c r="J14" s="2267"/>
      <c r="K14" s="2267"/>
      <c r="L14" s="2268"/>
      <c r="M14" s="2269"/>
      <c r="N14" s="2270"/>
      <c r="O14" s="2270"/>
      <c r="P14" s="2270"/>
      <c r="Q14" s="2270"/>
      <c r="R14" s="2270"/>
      <c r="S14" s="2270"/>
      <c r="T14" s="2270"/>
      <c r="U14" s="2270"/>
      <c r="V14" s="2270"/>
      <c r="W14" s="2270"/>
      <c r="X14" s="2270"/>
      <c r="Y14" s="2270"/>
      <c r="Z14" s="2270"/>
      <c r="AA14" s="2270"/>
      <c r="AB14" s="2270"/>
      <c r="AC14" s="2270"/>
      <c r="AD14" s="2270"/>
      <c r="AE14" s="2270"/>
      <c r="AF14" s="2270"/>
      <c r="AG14" s="2270"/>
      <c r="AH14" s="2270"/>
      <c r="AI14" s="2270"/>
      <c r="AJ14" s="2270"/>
      <c r="AK14" s="2271"/>
    </row>
    <row r="15" spans="1:38" ht="20.25" customHeight="1" x14ac:dyDescent="0.15">
      <c r="B15" s="2314" t="s">
        <v>580</v>
      </c>
      <c r="C15" s="2315"/>
      <c r="D15" s="2315"/>
      <c r="E15" s="2315"/>
      <c r="F15" s="2315"/>
      <c r="G15" s="2315"/>
      <c r="H15" s="2315"/>
      <c r="I15" s="2315"/>
      <c r="J15" s="2315"/>
      <c r="K15" s="2315"/>
      <c r="L15" s="2315"/>
      <c r="M15" s="2315"/>
      <c r="N15" s="2315"/>
      <c r="O15" s="2315"/>
      <c r="P15" s="2315"/>
      <c r="Q15" s="2315"/>
      <c r="R15" s="2315"/>
      <c r="S15" s="2315"/>
      <c r="T15" s="2315"/>
      <c r="U15" s="2315"/>
      <c r="V15" s="2315"/>
      <c r="W15" s="2315"/>
      <c r="X15" s="2315"/>
      <c r="Y15" s="2315"/>
      <c r="Z15" s="2315"/>
      <c r="AA15" s="2315"/>
      <c r="AB15" s="2315"/>
      <c r="AC15" s="2315"/>
      <c r="AD15" s="2315"/>
      <c r="AE15" s="2315"/>
      <c r="AF15" s="2315"/>
      <c r="AG15" s="2315"/>
      <c r="AH15" s="2315"/>
      <c r="AI15" s="2315"/>
      <c r="AJ15" s="2315"/>
      <c r="AK15" s="2316"/>
    </row>
    <row r="16" spans="1:38" ht="14.1" customHeight="1" x14ac:dyDescent="0.15">
      <c r="B16" s="2253" t="s">
        <v>19</v>
      </c>
      <c r="C16" s="2156" t="s">
        <v>758</v>
      </c>
      <c r="D16" s="2156"/>
      <c r="E16" s="2156"/>
      <c r="F16" s="2156"/>
      <c r="G16" s="2157"/>
      <c r="H16" s="206"/>
      <c r="I16" s="813" t="s">
        <v>19</v>
      </c>
      <c r="J16" s="2091" t="s">
        <v>540</v>
      </c>
      <c r="K16" s="2255"/>
      <c r="L16" s="2255"/>
      <c r="M16" s="2255"/>
      <c r="N16" s="2255"/>
      <c r="O16" s="2255"/>
      <c r="P16" s="2255"/>
      <c r="Q16" s="2219"/>
      <c r="R16" s="2273"/>
      <c r="S16" s="2273"/>
      <c r="T16" s="2273"/>
      <c r="U16" s="2273"/>
      <c r="V16" s="2273"/>
      <c r="W16" s="2273"/>
      <c r="X16" s="2273"/>
      <c r="Y16" s="2273"/>
      <c r="Z16" s="2273"/>
      <c r="AA16" s="2273"/>
      <c r="AB16" s="2273"/>
      <c r="AC16" s="2273"/>
      <c r="AD16" s="2273"/>
      <c r="AE16" s="2273"/>
      <c r="AF16" s="2273"/>
      <c r="AG16" s="2273"/>
      <c r="AH16" s="2273"/>
      <c r="AI16" s="2273"/>
      <c r="AJ16" s="2273"/>
      <c r="AK16" s="2274"/>
    </row>
    <row r="17" spans="2:39" ht="14.1" customHeight="1" x14ac:dyDescent="0.15">
      <c r="B17" s="2079"/>
      <c r="C17" s="2156"/>
      <c r="D17" s="2156"/>
      <c r="E17" s="2156"/>
      <c r="F17" s="2156"/>
      <c r="G17" s="2157"/>
      <c r="H17" s="206"/>
      <c r="I17" s="813" t="s">
        <v>19</v>
      </c>
      <c r="J17" s="2152" t="s">
        <v>544</v>
      </c>
      <c r="K17" s="2254"/>
      <c r="L17" s="2254"/>
      <c r="M17" s="2254"/>
      <c r="N17" s="2254"/>
      <c r="O17" s="2254"/>
      <c r="P17" s="2254"/>
      <c r="Q17" s="2283"/>
      <c r="R17" s="2284"/>
      <c r="S17" s="2284"/>
      <c r="T17" s="2284"/>
      <c r="U17" s="2284"/>
      <c r="V17" s="2284"/>
      <c r="W17" s="2284"/>
      <c r="X17" s="2284"/>
      <c r="Y17" s="2284"/>
      <c r="Z17" s="2284"/>
      <c r="AA17" s="2284"/>
      <c r="AB17" s="2284"/>
      <c r="AC17" s="2284"/>
      <c r="AD17" s="2284"/>
      <c r="AE17" s="2284"/>
      <c r="AF17" s="2284"/>
      <c r="AG17" s="2284"/>
      <c r="AH17" s="2284"/>
      <c r="AI17" s="2284"/>
      <c r="AJ17" s="2284"/>
      <c r="AK17" s="2285"/>
    </row>
    <row r="18" spans="2:39" ht="14.1" customHeight="1" x14ac:dyDescent="0.15">
      <c r="B18" s="2079"/>
      <c r="C18" s="2156"/>
      <c r="D18" s="2156"/>
      <c r="E18" s="2156"/>
      <c r="F18" s="2156"/>
      <c r="G18" s="2157"/>
      <c r="H18" s="206"/>
      <c r="I18" s="813" t="s">
        <v>19</v>
      </c>
      <c r="J18" s="2091" t="s">
        <v>546</v>
      </c>
      <c r="K18" s="2255"/>
      <c r="L18" s="2255"/>
      <c r="M18" s="2255"/>
      <c r="N18" s="2255"/>
      <c r="O18" s="2255"/>
      <c r="P18" s="2255"/>
      <c r="Q18" s="2149"/>
      <c r="R18" s="2150"/>
      <c r="S18" s="2150"/>
      <c r="T18" s="2150"/>
      <c r="U18" s="2150"/>
      <c r="V18" s="2150"/>
      <c r="W18" s="2150"/>
      <c r="X18" s="2150"/>
      <c r="Y18" s="2150"/>
      <c r="Z18" s="2150"/>
      <c r="AA18" s="2150"/>
      <c r="AB18" s="2150"/>
      <c r="AC18" s="2150"/>
      <c r="AD18" s="2150"/>
      <c r="AE18" s="2150"/>
      <c r="AF18" s="2150"/>
      <c r="AG18" s="2150"/>
      <c r="AH18" s="2150"/>
      <c r="AI18" s="2150"/>
      <c r="AJ18" s="2150"/>
      <c r="AK18" s="2151"/>
    </row>
    <row r="19" spans="2:39" ht="14.1" customHeight="1" x14ac:dyDescent="0.15">
      <c r="B19" s="2079"/>
      <c r="C19" s="2156"/>
      <c r="D19" s="2156"/>
      <c r="E19" s="2156"/>
      <c r="F19" s="2156"/>
      <c r="G19" s="2157"/>
      <c r="H19" s="206"/>
      <c r="I19" s="813" t="s">
        <v>19</v>
      </c>
      <c r="J19" s="2152" t="s">
        <v>539</v>
      </c>
      <c r="K19" s="2254"/>
      <c r="L19" s="2254"/>
      <c r="M19" s="2254"/>
      <c r="N19" s="2254"/>
      <c r="O19" s="2254"/>
      <c r="P19" s="2254"/>
      <c r="Q19" s="2283"/>
      <c r="R19" s="2284"/>
      <c r="S19" s="2284"/>
      <c r="T19" s="2284"/>
      <c r="U19" s="2284"/>
      <c r="V19" s="2284"/>
      <c r="W19" s="2284"/>
      <c r="X19" s="2284"/>
      <c r="Y19" s="2284"/>
      <c r="Z19" s="2284"/>
      <c r="AA19" s="2284"/>
      <c r="AB19" s="2284"/>
      <c r="AC19" s="2284"/>
      <c r="AD19" s="2284"/>
      <c r="AE19" s="2284"/>
      <c r="AF19" s="2284"/>
      <c r="AG19" s="2284"/>
      <c r="AH19" s="2284"/>
      <c r="AI19" s="2284"/>
      <c r="AJ19" s="2284"/>
      <c r="AK19" s="2285"/>
    </row>
    <row r="20" spans="2:39" ht="14.1" customHeight="1" x14ac:dyDescent="0.15">
      <c r="B20" s="2079"/>
      <c r="C20" s="2156"/>
      <c r="D20" s="2156"/>
      <c r="E20" s="2156"/>
      <c r="F20" s="2156"/>
      <c r="G20" s="2157"/>
      <c r="H20" s="206"/>
      <c r="I20" s="813" t="s">
        <v>19</v>
      </c>
      <c r="J20" s="2091" t="s">
        <v>538</v>
      </c>
      <c r="K20" s="2091"/>
      <c r="L20" s="2091"/>
      <c r="M20" s="2091"/>
      <c r="N20" s="2091"/>
      <c r="O20" s="2091"/>
      <c r="P20" s="2091"/>
      <c r="Q20" s="2149"/>
      <c r="R20" s="2150"/>
      <c r="S20" s="2150"/>
      <c r="T20" s="2150"/>
      <c r="U20" s="2150"/>
      <c r="V20" s="2150"/>
      <c r="W20" s="2150"/>
      <c r="X20" s="2150"/>
      <c r="Y20" s="2150"/>
      <c r="Z20" s="2150"/>
      <c r="AA20" s="2150"/>
      <c r="AB20" s="2150"/>
      <c r="AC20" s="2150"/>
      <c r="AD20" s="2150"/>
      <c r="AE20" s="2150"/>
      <c r="AF20" s="2150"/>
      <c r="AG20" s="2150"/>
      <c r="AH20" s="2150"/>
      <c r="AI20" s="2150"/>
      <c r="AJ20" s="2150"/>
      <c r="AK20" s="2151"/>
    </row>
    <row r="21" spans="2:39" ht="14.1" customHeight="1" x14ac:dyDescent="0.15">
      <c r="B21" s="2079"/>
      <c r="C21" s="2156"/>
      <c r="D21" s="2156"/>
      <c r="E21" s="2156"/>
      <c r="F21" s="2156"/>
      <c r="G21" s="2157"/>
      <c r="H21" s="206"/>
      <c r="I21" s="813" t="s">
        <v>19</v>
      </c>
      <c r="J21" s="2152" t="s">
        <v>537</v>
      </c>
      <c r="K21" s="2254"/>
      <c r="L21" s="2254"/>
      <c r="M21" s="2254"/>
      <c r="N21" s="2254"/>
      <c r="O21" s="2254"/>
      <c r="P21" s="2254"/>
      <c r="Q21" s="2283"/>
      <c r="R21" s="2284"/>
      <c r="S21" s="2284"/>
      <c r="T21" s="2284"/>
      <c r="U21" s="2284"/>
      <c r="V21" s="2284"/>
      <c r="W21" s="2284"/>
      <c r="X21" s="2284"/>
      <c r="Y21" s="2284"/>
      <c r="Z21" s="2284"/>
      <c r="AA21" s="2284"/>
      <c r="AB21" s="2284"/>
      <c r="AC21" s="2284"/>
      <c r="AD21" s="2284"/>
      <c r="AE21" s="2284"/>
      <c r="AF21" s="2284"/>
      <c r="AG21" s="2284"/>
      <c r="AH21" s="2284"/>
      <c r="AI21" s="2284"/>
      <c r="AJ21" s="2284"/>
      <c r="AK21" s="2285"/>
    </row>
    <row r="22" spans="2:39" ht="14.1" customHeight="1" x14ac:dyDescent="0.15">
      <c r="B22" s="2079"/>
      <c r="C22" s="2156"/>
      <c r="D22" s="2156"/>
      <c r="E22" s="2156"/>
      <c r="F22" s="2156"/>
      <c r="G22" s="2157"/>
      <c r="H22" s="206"/>
      <c r="I22" s="813" t="s">
        <v>19</v>
      </c>
      <c r="J22" s="2091" t="s">
        <v>547</v>
      </c>
      <c r="K22" s="2255"/>
      <c r="L22" s="2255"/>
      <c r="M22" s="2255"/>
      <c r="N22" s="2255"/>
      <c r="O22" s="2255"/>
      <c r="P22" s="2255"/>
      <c r="Q22" s="2149"/>
      <c r="R22" s="2150"/>
      <c r="S22" s="2150"/>
      <c r="T22" s="2150"/>
      <c r="U22" s="2150"/>
      <c r="V22" s="2150"/>
      <c r="W22" s="2150"/>
      <c r="X22" s="2150"/>
      <c r="Y22" s="2150"/>
      <c r="Z22" s="2150"/>
      <c r="AA22" s="2150"/>
      <c r="AB22" s="2150"/>
      <c r="AC22" s="2150"/>
      <c r="AD22" s="2150"/>
      <c r="AE22" s="2150"/>
      <c r="AF22" s="2150"/>
      <c r="AG22" s="2150"/>
      <c r="AH22" s="2150"/>
      <c r="AI22" s="2150"/>
      <c r="AJ22" s="2150"/>
      <c r="AK22" s="2151"/>
    </row>
    <row r="23" spans="2:39" ht="14.1" customHeight="1" x14ac:dyDescent="0.15">
      <c r="B23" s="2079"/>
      <c r="C23" s="2156"/>
      <c r="D23" s="2156"/>
      <c r="E23" s="2156"/>
      <c r="F23" s="2156"/>
      <c r="G23" s="2157"/>
      <c r="H23" s="206"/>
      <c r="I23" s="813" t="s">
        <v>19</v>
      </c>
      <c r="J23" s="2152" t="s">
        <v>545</v>
      </c>
      <c r="K23" s="2254"/>
      <c r="L23" s="2254"/>
      <c r="M23" s="2254"/>
      <c r="N23" s="2254"/>
      <c r="O23" s="2254"/>
      <c r="P23" s="2254"/>
      <c r="Q23" s="2283"/>
      <c r="R23" s="2284"/>
      <c r="S23" s="2284"/>
      <c r="T23" s="2284"/>
      <c r="U23" s="2284"/>
      <c r="V23" s="2284"/>
      <c r="W23" s="2284"/>
      <c r="X23" s="2284"/>
      <c r="Y23" s="2284"/>
      <c r="Z23" s="2284"/>
      <c r="AA23" s="2284"/>
      <c r="AB23" s="2284"/>
      <c r="AC23" s="2284"/>
      <c r="AD23" s="2284"/>
      <c r="AE23" s="2284"/>
      <c r="AF23" s="2284"/>
      <c r="AG23" s="2284"/>
      <c r="AH23" s="2284"/>
      <c r="AI23" s="2284"/>
      <c r="AJ23" s="2284"/>
      <c r="AK23" s="2285"/>
    </row>
    <row r="24" spans="2:39" ht="14.1" customHeight="1" x14ac:dyDescent="0.15">
      <c r="B24" s="2079"/>
      <c r="C24" s="2156"/>
      <c r="D24" s="2156"/>
      <c r="E24" s="2156"/>
      <c r="F24" s="2156"/>
      <c r="G24" s="2157"/>
      <c r="H24" s="206"/>
      <c r="I24" s="813" t="s">
        <v>19</v>
      </c>
      <c r="J24" s="2152" t="s">
        <v>524</v>
      </c>
      <c r="K24" s="2272"/>
      <c r="L24" s="2272"/>
      <c r="M24" s="2272"/>
      <c r="N24" s="2272"/>
      <c r="O24" s="2272"/>
      <c r="P24" s="2272"/>
      <c r="Q24" s="2283"/>
      <c r="R24" s="2284"/>
      <c r="S24" s="2284"/>
      <c r="T24" s="2284"/>
      <c r="U24" s="2284"/>
      <c r="V24" s="2284"/>
      <c r="W24" s="2284"/>
      <c r="X24" s="2284"/>
      <c r="Y24" s="2284"/>
      <c r="Z24" s="2284"/>
      <c r="AA24" s="2284"/>
      <c r="AB24" s="2284"/>
      <c r="AC24" s="2284"/>
      <c r="AD24" s="2284"/>
      <c r="AE24" s="2284"/>
      <c r="AF24" s="2284"/>
      <c r="AG24" s="2284"/>
      <c r="AH24" s="2284"/>
      <c r="AI24" s="2284"/>
      <c r="AJ24" s="2284"/>
      <c r="AK24" s="2285"/>
    </row>
    <row r="25" spans="2:39" ht="14.1" customHeight="1" x14ac:dyDescent="0.15">
      <c r="B25" s="2079"/>
      <c r="C25" s="2156"/>
      <c r="D25" s="2156"/>
      <c r="E25" s="2156"/>
      <c r="F25" s="2156"/>
      <c r="G25" s="2157"/>
      <c r="H25" s="206"/>
      <c r="I25" s="813" t="s">
        <v>19</v>
      </c>
      <c r="J25" s="2152" t="s">
        <v>721</v>
      </c>
      <c r="K25" s="2272"/>
      <c r="L25" s="2272"/>
      <c r="M25" s="2272"/>
      <c r="N25" s="2272"/>
      <c r="O25" s="2272"/>
      <c r="P25" s="2272"/>
      <c r="Q25" s="2286"/>
      <c r="R25" s="2287"/>
      <c r="S25" s="2287"/>
      <c r="T25" s="2287"/>
      <c r="U25" s="2287"/>
      <c r="V25" s="2287"/>
      <c r="W25" s="2287"/>
      <c r="X25" s="2287"/>
      <c r="Y25" s="2287"/>
      <c r="Z25" s="2287"/>
      <c r="AA25" s="2287"/>
      <c r="AB25" s="2287"/>
      <c r="AC25" s="2287"/>
      <c r="AD25" s="2287"/>
      <c r="AE25" s="2287"/>
      <c r="AF25" s="2287"/>
      <c r="AG25" s="2287"/>
      <c r="AH25" s="2287"/>
      <c r="AI25" s="2287"/>
      <c r="AJ25" s="2287"/>
      <c r="AK25" s="2288"/>
    </row>
    <row r="26" spans="2:39" s="141" customFormat="1" ht="14.1" customHeight="1" x14ac:dyDescent="0.15">
      <c r="B26" s="2078" t="s">
        <v>19</v>
      </c>
      <c r="C26" s="2081" t="s">
        <v>458</v>
      </c>
      <c r="D26" s="2081"/>
      <c r="E26" s="2081"/>
      <c r="F26" s="2081"/>
      <c r="G26" s="2082"/>
      <c r="H26" s="537"/>
      <c r="I26" s="543" t="s">
        <v>650</v>
      </c>
      <c r="J26" s="259"/>
      <c r="K26" s="223"/>
      <c r="L26" s="544"/>
      <c r="M26" s="544"/>
      <c r="N26" s="544"/>
      <c r="O26" s="544"/>
      <c r="P26" s="544"/>
      <c r="Q26" s="544"/>
      <c r="R26" s="544"/>
      <c r="S26" s="544"/>
      <c r="T26" s="544"/>
      <c r="U26" s="544"/>
      <c r="V26" s="544"/>
      <c r="W26" s="544"/>
      <c r="X26" s="544"/>
      <c r="Y26" s="544"/>
      <c r="Z26" s="544"/>
      <c r="AA26" s="544"/>
      <c r="AB26" s="544"/>
      <c r="AC26" s="544"/>
      <c r="AD26" s="544"/>
      <c r="AE26" s="544"/>
      <c r="AF26" s="544"/>
      <c r="AG26" s="544"/>
      <c r="AH26" s="544"/>
      <c r="AI26" s="544"/>
      <c r="AJ26" s="544"/>
      <c r="AK26" s="224"/>
    </row>
    <row r="27" spans="2:39" ht="14.1" customHeight="1" x14ac:dyDescent="0.15">
      <c r="B27" s="2080"/>
      <c r="C27" s="2085"/>
      <c r="D27" s="2085"/>
      <c r="E27" s="2085"/>
      <c r="F27" s="2085"/>
      <c r="G27" s="2086"/>
      <c r="H27" s="304"/>
      <c r="I27" s="2289"/>
      <c r="J27" s="2290"/>
      <c r="K27" s="2290"/>
      <c r="L27" s="2290"/>
      <c r="M27" s="2290"/>
      <c r="N27" s="2290"/>
      <c r="O27" s="2290"/>
      <c r="P27" s="2290"/>
      <c r="Q27" s="2290"/>
      <c r="R27" s="2290"/>
      <c r="S27" s="2290"/>
      <c r="T27" s="2290"/>
      <c r="U27" s="2290"/>
      <c r="V27" s="2290"/>
      <c r="W27" s="2290"/>
      <c r="X27" s="2290"/>
      <c r="Y27" s="2290"/>
      <c r="Z27" s="2290"/>
      <c r="AA27" s="2290"/>
      <c r="AB27" s="2290"/>
      <c r="AC27" s="2290"/>
      <c r="AD27" s="2290"/>
      <c r="AE27" s="2290"/>
      <c r="AF27" s="2290"/>
      <c r="AG27" s="2290"/>
      <c r="AH27" s="2290"/>
      <c r="AI27" s="2290"/>
      <c r="AJ27" s="2290"/>
      <c r="AK27" s="2291"/>
    </row>
    <row r="28" spans="2:39" ht="16.5" customHeight="1" x14ac:dyDescent="0.15">
      <c r="B28" s="2078" t="s">
        <v>19</v>
      </c>
      <c r="C28" s="2081" t="s">
        <v>761</v>
      </c>
      <c r="D28" s="2081"/>
      <c r="E28" s="2081"/>
      <c r="F28" s="2081"/>
      <c r="G28" s="2082"/>
      <c r="I28" s="815" t="s">
        <v>19</v>
      </c>
      <c r="J28" s="2275" t="s">
        <v>709</v>
      </c>
      <c r="K28" s="2275"/>
      <c r="L28" s="2275"/>
      <c r="M28" s="2275"/>
      <c r="N28" s="2275"/>
      <c r="O28" s="2275"/>
      <c r="P28" s="2275"/>
      <c r="Q28" s="2219"/>
      <c r="R28" s="2273"/>
      <c r="S28" s="2273"/>
      <c r="T28" s="2273"/>
      <c r="U28" s="2273"/>
      <c r="V28" s="2273"/>
      <c r="W28" s="2273"/>
      <c r="X28" s="2273"/>
      <c r="Y28" s="2273"/>
      <c r="Z28" s="2273"/>
      <c r="AA28" s="2273"/>
      <c r="AB28" s="2273"/>
      <c r="AC28" s="2273"/>
      <c r="AD28" s="2273"/>
      <c r="AE28" s="2273"/>
      <c r="AF28" s="2273"/>
      <c r="AG28" s="2273"/>
      <c r="AH28" s="2273"/>
      <c r="AI28" s="2273"/>
      <c r="AJ28" s="2273"/>
      <c r="AK28" s="2274"/>
      <c r="AL28"/>
      <c r="AM28"/>
    </row>
    <row r="29" spans="2:39" ht="16.5" customHeight="1" x14ac:dyDescent="0.15">
      <c r="B29" s="2079"/>
      <c r="C29" s="2083"/>
      <c r="D29" s="2083"/>
      <c r="E29" s="2083"/>
      <c r="F29" s="2083"/>
      <c r="G29" s="2084"/>
      <c r="I29" s="815" t="s">
        <v>19</v>
      </c>
      <c r="J29" s="2103" t="s">
        <v>710</v>
      </c>
      <c r="K29" s="2103"/>
      <c r="L29" s="2103"/>
      <c r="M29" s="2103"/>
      <c r="N29" s="2103"/>
      <c r="O29" s="2103"/>
      <c r="P29" s="2103"/>
      <c r="Q29" s="2149"/>
      <c r="R29" s="2150"/>
      <c r="S29" s="2150"/>
      <c r="T29" s="2150"/>
      <c r="U29" s="2150"/>
      <c r="V29" s="2150"/>
      <c r="W29" s="2150"/>
      <c r="X29" s="2150"/>
      <c r="Y29" s="2150"/>
      <c r="Z29" s="2150"/>
      <c r="AA29" s="2150"/>
      <c r="AB29" s="2150"/>
      <c r="AC29" s="2150"/>
      <c r="AD29" s="2150"/>
      <c r="AE29" s="2150"/>
      <c r="AF29" s="2150"/>
      <c r="AG29" s="2150"/>
      <c r="AH29" s="2150"/>
      <c r="AI29" s="2150"/>
      <c r="AJ29" s="2150"/>
      <c r="AK29" s="2151"/>
      <c r="AL29"/>
      <c r="AM29"/>
    </row>
    <row r="30" spans="2:39" ht="18" customHeight="1" x14ac:dyDescent="0.15">
      <c r="B30" s="2080"/>
      <c r="C30" s="2085"/>
      <c r="D30" s="2085"/>
      <c r="E30" s="2085"/>
      <c r="F30" s="2085"/>
      <c r="G30" s="2086"/>
      <c r="H30" s="200"/>
      <c r="I30" s="816" t="s">
        <v>19</v>
      </c>
      <c r="J30" s="2104" t="s">
        <v>711</v>
      </c>
      <c r="K30" s="2104"/>
      <c r="L30" s="2104"/>
      <c r="M30" s="2104"/>
      <c r="N30" s="2104"/>
      <c r="O30" s="2104"/>
      <c r="P30" s="2104"/>
      <c r="Q30" s="2276"/>
      <c r="R30" s="2277"/>
      <c r="S30" s="2277"/>
      <c r="T30" s="2277"/>
      <c r="U30" s="2277"/>
      <c r="V30" s="2277"/>
      <c r="W30" s="2277"/>
      <c r="X30" s="2277"/>
      <c r="Y30" s="2277"/>
      <c r="Z30" s="2277"/>
      <c r="AA30" s="2277"/>
      <c r="AB30" s="2277"/>
      <c r="AC30" s="2277"/>
      <c r="AD30" s="2277"/>
      <c r="AE30" s="2277"/>
      <c r="AF30" s="2277"/>
      <c r="AG30" s="2277"/>
      <c r="AH30" s="2277"/>
      <c r="AI30" s="2277"/>
      <c r="AJ30" s="2277"/>
      <c r="AK30" s="2278"/>
      <c r="AL30"/>
      <c r="AM30"/>
    </row>
    <row r="31" spans="2:39" ht="25.5" customHeight="1" x14ac:dyDescent="0.15">
      <c r="B31" s="817" t="s">
        <v>19</v>
      </c>
      <c r="C31" s="2108" t="s">
        <v>692</v>
      </c>
      <c r="D31" s="2108"/>
      <c r="E31" s="2108"/>
      <c r="F31" s="2108"/>
      <c r="G31" s="2109"/>
      <c r="H31" s="2281" t="s">
        <v>713</v>
      </c>
      <c r="I31" s="2282"/>
      <c r="J31" s="2282"/>
      <c r="K31" s="2282"/>
      <c r="L31" s="2282"/>
      <c r="M31" s="2282"/>
      <c r="N31" s="2282"/>
      <c r="O31" s="2282"/>
      <c r="P31" s="2323"/>
      <c r="Q31" s="2324"/>
      <c r="R31" s="2324"/>
      <c r="S31" s="2324"/>
      <c r="T31" s="2324"/>
      <c r="U31" s="2324"/>
      <c r="V31" s="2324"/>
      <c r="W31" s="2324"/>
      <c r="X31" s="2324"/>
      <c r="Y31" s="2324"/>
      <c r="Z31" s="2324"/>
      <c r="AA31" s="2324"/>
      <c r="AB31" s="2324"/>
      <c r="AC31" s="2324"/>
      <c r="AD31" s="2324"/>
      <c r="AE31" s="2324"/>
      <c r="AF31" s="2324"/>
      <c r="AG31" s="2324"/>
      <c r="AH31" s="2324"/>
      <c r="AI31" s="2324"/>
      <c r="AJ31" s="2324"/>
      <c r="AK31" s="2325"/>
      <c r="AL31" s="353"/>
      <c r="AM31" s="818"/>
    </row>
    <row r="32" spans="2:39" ht="14.1" customHeight="1" x14ac:dyDescent="0.15">
      <c r="B32" s="2078" t="s">
        <v>19</v>
      </c>
      <c r="C32" s="2154" t="s">
        <v>759</v>
      </c>
      <c r="D32" s="2154"/>
      <c r="E32" s="2154"/>
      <c r="F32" s="2154"/>
      <c r="G32" s="2155"/>
      <c r="H32" s="293"/>
      <c r="I32" s="1760" t="s">
        <v>697</v>
      </c>
      <c r="J32" s="1761"/>
      <c r="K32" s="1761"/>
      <c r="L32" s="1761"/>
      <c r="M32" s="1761"/>
      <c r="N32" s="1761"/>
      <c r="O32" s="1761"/>
      <c r="P32" s="1761"/>
      <c r="Q32" s="1761"/>
      <c r="R32" s="1761"/>
      <c r="S32" s="1761"/>
      <c r="T32" s="1761"/>
      <c r="U32" s="1761"/>
      <c r="V32" s="1761"/>
      <c r="W32" s="1761"/>
      <c r="X32" s="2131"/>
      <c r="Y32" s="2132"/>
      <c r="Z32" s="2132"/>
      <c r="AA32" s="2132"/>
      <c r="AB32" s="2132"/>
      <c r="AC32" s="2132"/>
      <c r="AD32" s="2132"/>
      <c r="AE32" s="2132"/>
      <c r="AF32" s="2132"/>
      <c r="AG32" s="2132"/>
      <c r="AH32" s="2132"/>
      <c r="AI32" s="2132"/>
      <c r="AJ32" s="2132"/>
      <c r="AK32" s="2133"/>
      <c r="AL32" s="535"/>
    </row>
    <row r="33" spans="2:39" ht="14.1" customHeight="1" x14ac:dyDescent="0.15">
      <c r="B33" s="2079"/>
      <c r="C33" s="2156"/>
      <c r="D33" s="2156"/>
      <c r="E33" s="2156"/>
      <c r="F33" s="2156"/>
      <c r="G33" s="2157"/>
      <c r="H33" s="340"/>
      <c r="I33" s="1725" t="s">
        <v>697</v>
      </c>
      <c r="J33" s="1726"/>
      <c r="K33" s="1726"/>
      <c r="L33" s="1726"/>
      <c r="M33" s="1726"/>
      <c r="N33" s="1726"/>
      <c r="O33" s="1726"/>
      <c r="P33" s="1726"/>
      <c r="Q33" s="1726"/>
      <c r="R33" s="1726"/>
      <c r="S33" s="1726"/>
      <c r="T33" s="1726"/>
      <c r="U33" s="1726"/>
      <c r="V33" s="1726"/>
      <c r="W33" s="1726"/>
      <c r="X33" s="2166"/>
      <c r="Y33" s="2167"/>
      <c r="Z33" s="2167"/>
      <c r="AA33" s="2167"/>
      <c r="AB33" s="2167"/>
      <c r="AC33" s="2167"/>
      <c r="AD33" s="2167"/>
      <c r="AE33" s="2167"/>
      <c r="AF33" s="2167"/>
      <c r="AG33" s="2167"/>
      <c r="AH33" s="2167"/>
      <c r="AI33" s="2167"/>
      <c r="AJ33" s="2167"/>
      <c r="AK33" s="2168"/>
      <c r="AL33" s="307"/>
    </row>
    <row r="34" spans="2:39" ht="14.1" customHeight="1" x14ac:dyDescent="0.15">
      <c r="B34" s="2079"/>
      <c r="C34" s="2156"/>
      <c r="D34" s="2156"/>
      <c r="E34" s="2156"/>
      <c r="F34" s="2156"/>
      <c r="G34" s="2157"/>
      <c r="H34" s="206"/>
      <c r="I34" s="2249" t="s">
        <v>697</v>
      </c>
      <c r="J34" s="2250"/>
      <c r="K34" s="2250"/>
      <c r="L34" s="2250"/>
      <c r="M34" s="2250"/>
      <c r="N34" s="2250"/>
      <c r="O34" s="2250"/>
      <c r="P34" s="2250"/>
      <c r="Q34" s="2250"/>
      <c r="R34" s="2250"/>
      <c r="S34" s="2250"/>
      <c r="T34" s="2250"/>
      <c r="U34" s="2250"/>
      <c r="V34" s="2250"/>
      <c r="W34" s="2250"/>
      <c r="X34" s="2134"/>
      <c r="Y34" s="2135"/>
      <c r="Z34" s="2135"/>
      <c r="AA34" s="2135"/>
      <c r="AB34" s="2135"/>
      <c r="AC34" s="2135"/>
      <c r="AD34" s="2135"/>
      <c r="AE34" s="2135"/>
      <c r="AF34" s="2135"/>
      <c r="AG34" s="2135"/>
      <c r="AH34" s="2135"/>
      <c r="AI34" s="2135"/>
      <c r="AJ34" s="2135"/>
      <c r="AK34" s="2136"/>
      <c r="AL34" s="307"/>
    </row>
    <row r="35" spans="2:39" ht="14.1" customHeight="1" x14ac:dyDescent="0.15">
      <c r="B35" s="2078" t="s">
        <v>0</v>
      </c>
      <c r="C35" s="2154" t="s">
        <v>691</v>
      </c>
      <c r="D35" s="2154"/>
      <c r="E35" s="2154"/>
      <c r="F35" s="2154"/>
      <c r="G35" s="2155"/>
      <c r="H35" s="302"/>
      <c r="I35" s="819" t="s">
        <v>19</v>
      </c>
      <c r="J35" s="538" t="s">
        <v>688</v>
      </c>
      <c r="K35" s="459"/>
      <c r="L35" s="293"/>
      <c r="M35" s="303"/>
      <c r="N35" s="459"/>
      <c r="O35" s="459"/>
      <c r="P35" s="459"/>
      <c r="Q35" s="2131"/>
      <c r="R35" s="2132"/>
      <c r="S35" s="2132"/>
      <c r="T35" s="2132"/>
      <c r="U35" s="2132"/>
      <c r="V35" s="2132"/>
      <c r="W35" s="2132"/>
      <c r="X35" s="2132"/>
      <c r="Y35" s="2132"/>
      <c r="Z35" s="2132"/>
      <c r="AA35" s="2132"/>
      <c r="AB35" s="2132"/>
      <c r="AC35" s="2132"/>
      <c r="AD35" s="2132"/>
      <c r="AE35" s="2132"/>
      <c r="AF35" s="2132"/>
      <c r="AG35" s="2132"/>
      <c r="AH35" s="2132"/>
      <c r="AI35" s="2132"/>
      <c r="AJ35" s="2132"/>
      <c r="AK35" s="2133"/>
      <c r="AL35" s="535"/>
    </row>
    <row r="36" spans="2:39" ht="14.1" customHeight="1" x14ac:dyDescent="0.15">
      <c r="B36" s="2079"/>
      <c r="C36" s="2156"/>
      <c r="D36" s="2156"/>
      <c r="E36" s="2156"/>
      <c r="F36" s="2156"/>
      <c r="G36" s="2157"/>
      <c r="H36" s="296"/>
      <c r="I36" s="820" t="s">
        <v>19</v>
      </c>
      <c r="J36" s="142" t="s">
        <v>689</v>
      </c>
      <c r="K36" s="142"/>
      <c r="L36" s="142"/>
      <c r="M36" s="290"/>
      <c r="N36" s="290"/>
      <c r="O36" s="290"/>
      <c r="P36" s="290"/>
      <c r="Q36" s="2166"/>
      <c r="R36" s="2167"/>
      <c r="S36" s="2167"/>
      <c r="T36" s="2167"/>
      <c r="U36" s="2167"/>
      <c r="V36" s="2167"/>
      <c r="W36" s="2167"/>
      <c r="X36" s="2167"/>
      <c r="Y36" s="2167"/>
      <c r="Z36" s="2167"/>
      <c r="AA36" s="2167"/>
      <c r="AB36" s="2167"/>
      <c r="AC36" s="2167"/>
      <c r="AD36" s="2167"/>
      <c r="AE36" s="2167"/>
      <c r="AF36" s="2167"/>
      <c r="AG36" s="2167"/>
      <c r="AH36" s="2167"/>
      <c r="AI36" s="2167"/>
      <c r="AJ36" s="2167"/>
      <c r="AK36" s="2168"/>
      <c r="AL36" s="307"/>
    </row>
    <row r="37" spans="2:39" ht="14.1" hidden="1" customHeight="1" x14ac:dyDescent="0.15">
      <c r="B37" s="2079"/>
      <c r="C37" s="2156"/>
      <c r="D37" s="2156"/>
      <c r="E37" s="2156"/>
      <c r="F37" s="2156"/>
      <c r="G37" s="2157"/>
      <c r="H37" s="296"/>
      <c r="I37" s="820" t="s">
        <v>19</v>
      </c>
      <c r="J37" s="142" t="s">
        <v>690</v>
      </c>
      <c r="K37" s="142"/>
      <c r="L37" s="142"/>
      <c r="M37" s="290"/>
      <c r="N37" s="290"/>
      <c r="O37" s="290"/>
      <c r="P37" s="290"/>
      <c r="Q37" s="2166"/>
      <c r="R37" s="2167"/>
      <c r="S37" s="2167"/>
      <c r="T37" s="2167"/>
      <c r="U37" s="2167"/>
      <c r="V37" s="2167"/>
      <c r="W37" s="2167"/>
      <c r="X37" s="2167"/>
      <c r="Y37" s="2167"/>
      <c r="Z37" s="2167"/>
      <c r="AA37" s="2167"/>
      <c r="AB37" s="2167"/>
      <c r="AC37" s="2167"/>
      <c r="AD37" s="2167"/>
      <c r="AE37" s="2167"/>
      <c r="AF37" s="2167"/>
      <c r="AG37" s="2167"/>
      <c r="AH37" s="2167"/>
      <c r="AI37" s="2167"/>
      <c r="AJ37" s="2167"/>
      <c r="AK37" s="2168"/>
      <c r="AL37" s="307"/>
    </row>
    <row r="38" spans="2:39" ht="14.1" customHeight="1" x14ac:dyDescent="0.15">
      <c r="B38" s="2080"/>
      <c r="C38" s="2158"/>
      <c r="D38" s="2158"/>
      <c r="E38" s="2158"/>
      <c r="F38" s="2158"/>
      <c r="G38" s="2159"/>
      <c r="H38" s="296"/>
      <c r="I38" s="820" t="s">
        <v>19</v>
      </c>
      <c r="J38" s="142" t="s">
        <v>690</v>
      </c>
      <c r="K38" s="142"/>
      <c r="L38" s="142"/>
      <c r="M38" s="290"/>
      <c r="N38" s="290"/>
      <c r="O38" s="290"/>
      <c r="P38" s="290"/>
      <c r="Q38" s="2134"/>
      <c r="R38" s="2135"/>
      <c r="S38" s="2135"/>
      <c r="T38" s="2135"/>
      <c r="U38" s="2135"/>
      <c r="V38" s="2135"/>
      <c r="W38" s="2135"/>
      <c r="X38" s="2135"/>
      <c r="Y38" s="2135"/>
      <c r="Z38" s="2135"/>
      <c r="AA38" s="2135"/>
      <c r="AB38" s="2135"/>
      <c r="AC38" s="2135"/>
      <c r="AD38" s="2135"/>
      <c r="AE38" s="2135"/>
      <c r="AF38" s="2135"/>
      <c r="AG38" s="2135"/>
      <c r="AH38" s="2135"/>
      <c r="AI38" s="2135"/>
      <c r="AJ38" s="2135"/>
      <c r="AK38" s="2136"/>
      <c r="AL38" s="307"/>
    </row>
    <row r="39" spans="2:39" ht="13.5" customHeight="1" x14ac:dyDescent="0.15">
      <c r="B39" s="2078" t="s">
        <v>0</v>
      </c>
      <c r="C39" s="2154" t="s">
        <v>806</v>
      </c>
      <c r="D39" s="2154"/>
      <c r="E39" s="2154"/>
      <c r="F39" s="2154"/>
      <c r="G39" s="2155"/>
      <c r="H39" s="537"/>
      <c r="I39" s="2131"/>
      <c r="J39" s="2132"/>
      <c r="K39" s="2132"/>
      <c r="L39" s="2132"/>
      <c r="M39" s="2132"/>
      <c r="N39" s="2132"/>
      <c r="O39" s="2132"/>
      <c r="P39" s="2132"/>
      <c r="Q39" s="2132"/>
      <c r="R39" s="2132"/>
      <c r="S39" s="2132"/>
      <c r="T39" s="2132"/>
      <c r="U39" s="2132"/>
      <c r="V39" s="2132"/>
      <c r="W39" s="2132"/>
      <c r="X39" s="2132"/>
      <c r="Y39" s="2132"/>
      <c r="Z39" s="2132"/>
      <c r="AA39" s="2132"/>
      <c r="AB39" s="2132"/>
      <c r="AC39" s="2132"/>
      <c r="AD39" s="2132"/>
      <c r="AE39" s="2132"/>
      <c r="AF39" s="2132"/>
      <c r="AG39" s="2132"/>
      <c r="AH39" s="2132"/>
      <c r="AI39" s="2132"/>
      <c r="AJ39" s="2132"/>
      <c r="AK39" s="2133"/>
      <c r="AL39" s="142"/>
      <c r="AM39" s="142"/>
    </row>
    <row r="40" spans="2:39" ht="13.5" customHeight="1" x14ac:dyDescent="0.15">
      <c r="B40" s="2079"/>
      <c r="C40" s="2156"/>
      <c r="D40" s="2156"/>
      <c r="E40" s="2156"/>
      <c r="F40" s="2156"/>
      <c r="G40" s="2157"/>
      <c r="H40" s="203"/>
      <c r="I40" s="2166"/>
      <c r="J40" s="2167"/>
      <c r="K40" s="2167"/>
      <c r="L40" s="2167"/>
      <c r="M40" s="2167"/>
      <c r="N40" s="2167"/>
      <c r="O40" s="2167"/>
      <c r="P40" s="2167"/>
      <c r="Q40" s="2167"/>
      <c r="R40" s="2167"/>
      <c r="S40" s="2167"/>
      <c r="T40" s="2167"/>
      <c r="U40" s="2167"/>
      <c r="V40" s="2167"/>
      <c r="W40" s="2167"/>
      <c r="X40" s="2167"/>
      <c r="Y40" s="2167"/>
      <c r="Z40" s="2167"/>
      <c r="AA40" s="2167"/>
      <c r="AB40" s="2167"/>
      <c r="AC40" s="2167"/>
      <c r="AD40" s="2167"/>
      <c r="AE40" s="2167"/>
      <c r="AF40" s="2167"/>
      <c r="AG40" s="2167"/>
      <c r="AH40" s="2167"/>
      <c r="AI40" s="2167"/>
      <c r="AJ40" s="2167"/>
      <c r="AK40" s="2168"/>
      <c r="AL40" s="142"/>
      <c r="AM40" s="142"/>
    </row>
    <row r="41" spans="2:39" ht="13.5" customHeight="1" x14ac:dyDescent="0.15">
      <c r="B41" s="2080"/>
      <c r="C41" s="2158"/>
      <c r="D41" s="2158"/>
      <c r="E41" s="2158"/>
      <c r="F41" s="2158"/>
      <c r="G41" s="2159"/>
      <c r="H41" s="304"/>
      <c r="I41" s="2134"/>
      <c r="J41" s="2135"/>
      <c r="K41" s="2135"/>
      <c r="L41" s="2135"/>
      <c r="M41" s="2135"/>
      <c r="N41" s="2135"/>
      <c r="O41" s="2135"/>
      <c r="P41" s="2135"/>
      <c r="Q41" s="2135"/>
      <c r="R41" s="2135"/>
      <c r="S41" s="2135"/>
      <c r="T41" s="2135"/>
      <c r="U41" s="2135"/>
      <c r="V41" s="2135"/>
      <c r="W41" s="2135"/>
      <c r="X41" s="2135"/>
      <c r="Y41" s="2135"/>
      <c r="Z41" s="2135"/>
      <c r="AA41" s="2135"/>
      <c r="AB41" s="2135"/>
      <c r="AC41" s="2135"/>
      <c r="AD41" s="2135"/>
      <c r="AE41" s="2135"/>
      <c r="AF41" s="2135"/>
      <c r="AG41" s="2135"/>
      <c r="AH41" s="2135"/>
      <c r="AI41" s="2135"/>
      <c r="AJ41" s="2135"/>
      <c r="AK41" s="2136"/>
      <c r="AL41" s="142"/>
      <c r="AM41" s="142"/>
    </row>
    <row r="42" spans="2:39" ht="13.5" customHeight="1" x14ac:dyDescent="0.15">
      <c r="B42" s="2078" t="s">
        <v>0</v>
      </c>
      <c r="C42" s="2154" t="s">
        <v>997</v>
      </c>
      <c r="D42" s="2154"/>
      <c r="E42" s="2154"/>
      <c r="F42" s="2154"/>
      <c r="G42" s="2155"/>
      <c r="H42" s="537"/>
      <c r="I42" s="821" t="s">
        <v>19</v>
      </c>
      <c r="J42" s="2165" t="s">
        <v>824</v>
      </c>
      <c r="K42" s="2165"/>
      <c r="L42" s="2165"/>
      <c r="M42" s="2165"/>
      <c r="N42" s="2165"/>
      <c r="O42" s="2165"/>
      <c r="P42" s="2165"/>
      <c r="Q42" s="2165"/>
      <c r="R42" s="2165"/>
      <c r="S42" s="2165"/>
      <c r="T42" s="2165"/>
      <c r="U42" s="2165"/>
      <c r="V42" s="2165"/>
      <c r="W42" s="2165"/>
      <c r="X42" s="2165"/>
      <c r="Y42" s="2131"/>
      <c r="Z42" s="2132"/>
      <c r="AA42" s="2132"/>
      <c r="AB42" s="2132"/>
      <c r="AC42" s="2132"/>
      <c r="AD42" s="2132"/>
      <c r="AE42" s="2132"/>
      <c r="AF42" s="2132"/>
      <c r="AG42" s="2132"/>
      <c r="AH42" s="2132"/>
      <c r="AI42" s="2132"/>
      <c r="AJ42" s="2132"/>
      <c r="AK42" s="2133"/>
      <c r="AL42" s="142"/>
      <c r="AM42" s="822"/>
    </row>
    <row r="43" spans="2:39" ht="13.5" customHeight="1" x14ac:dyDescent="0.15">
      <c r="B43" s="2080"/>
      <c r="C43" s="2158"/>
      <c r="D43" s="2158"/>
      <c r="E43" s="2158"/>
      <c r="F43" s="2158"/>
      <c r="G43" s="2159"/>
      <c r="H43" s="304"/>
      <c r="I43" s="823" t="s">
        <v>19</v>
      </c>
      <c r="J43" s="2164" t="s">
        <v>825</v>
      </c>
      <c r="K43" s="2164"/>
      <c r="L43" s="2164"/>
      <c r="M43" s="2164"/>
      <c r="N43" s="2164"/>
      <c r="O43" s="2164"/>
      <c r="P43" s="2164"/>
      <c r="Q43" s="2164"/>
      <c r="R43" s="2164"/>
      <c r="S43" s="2164"/>
      <c r="T43" s="2164"/>
      <c r="U43" s="2164"/>
      <c r="V43" s="2164"/>
      <c r="W43" s="2164"/>
      <c r="X43" s="2164"/>
      <c r="Y43" s="2134"/>
      <c r="Z43" s="2135"/>
      <c r="AA43" s="2135"/>
      <c r="AB43" s="2135"/>
      <c r="AC43" s="2135"/>
      <c r="AD43" s="2135"/>
      <c r="AE43" s="2135"/>
      <c r="AF43" s="2135"/>
      <c r="AG43" s="2135"/>
      <c r="AH43" s="2135"/>
      <c r="AI43" s="2135"/>
      <c r="AJ43" s="2135"/>
      <c r="AK43" s="2136"/>
      <c r="AL43" s="142"/>
      <c r="AM43" s="822"/>
    </row>
    <row r="44" spans="2:39" ht="15.75" customHeight="1" x14ac:dyDescent="0.15">
      <c r="B44" s="2078" t="s">
        <v>0</v>
      </c>
      <c r="C44" s="2081" t="s">
        <v>1083</v>
      </c>
      <c r="D44" s="2081"/>
      <c r="E44" s="2081"/>
      <c r="F44" s="2081"/>
      <c r="G44" s="2082"/>
      <c r="H44" s="537"/>
      <c r="I44" s="819" t="s">
        <v>19</v>
      </c>
      <c r="J44" s="2087" t="s">
        <v>1096</v>
      </c>
      <c r="K44" s="2087"/>
      <c r="L44" s="2087"/>
      <c r="M44" s="2087"/>
      <c r="N44" s="2087"/>
      <c r="O44" s="2087"/>
      <c r="P44" s="2087"/>
      <c r="Q44" s="2087"/>
      <c r="R44" s="824"/>
      <c r="S44" s="824"/>
      <c r="T44" s="824"/>
      <c r="U44" s="824"/>
      <c r="V44" s="824"/>
      <c r="W44" s="824"/>
      <c r="X44" s="824"/>
      <c r="Y44" s="824"/>
      <c r="Z44" s="824"/>
      <c r="AA44" s="824"/>
      <c r="AB44" s="824"/>
      <c r="AC44" s="824"/>
      <c r="AD44" s="824"/>
      <c r="AE44" s="824"/>
      <c r="AF44" s="824"/>
      <c r="AG44" s="824"/>
      <c r="AH44" s="824"/>
      <c r="AI44" s="824"/>
      <c r="AJ44" s="824"/>
      <c r="AK44" s="825"/>
      <c r="AL44" s="545"/>
    </row>
    <row r="45" spans="2:39" ht="16.5" customHeight="1" x14ac:dyDescent="0.15">
      <c r="B45" s="2079"/>
      <c r="C45" s="2083"/>
      <c r="D45" s="2083"/>
      <c r="E45" s="2083"/>
      <c r="F45" s="2083"/>
      <c r="G45" s="2084"/>
      <c r="H45" s="203"/>
      <c r="I45" s="826" t="s">
        <v>19</v>
      </c>
      <c r="J45" s="2091" t="s">
        <v>1084</v>
      </c>
      <c r="K45" s="2091"/>
      <c r="L45" s="2091"/>
      <c r="M45" s="2091"/>
      <c r="N45" s="2091"/>
      <c r="O45" s="2091"/>
      <c r="P45" s="2091"/>
      <c r="Q45" s="2091"/>
      <c r="R45" s="827"/>
      <c r="S45" s="827"/>
      <c r="T45" s="827"/>
      <c r="U45" s="827"/>
      <c r="V45" s="827"/>
      <c r="W45" s="827"/>
      <c r="X45" s="827"/>
      <c r="Y45" s="827"/>
      <c r="Z45" s="827"/>
      <c r="AA45" s="827"/>
      <c r="AB45" s="827"/>
      <c r="AC45" s="827"/>
      <c r="AD45" s="827"/>
      <c r="AE45" s="827"/>
      <c r="AF45" s="827"/>
      <c r="AG45" s="827"/>
      <c r="AH45" s="827"/>
      <c r="AI45" s="827"/>
      <c r="AJ45" s="827"/>
      <c r="AK45" s="828"/>
      <c r="AL45" s="545"/>
    </row>
    <row r="46" spans="2:39" ht="15.75" customHeight="1" x14ac:dyDescent="0.15">
      <c r="B46" s="2080"/>
      <c r="C46" s="2085"/>
      <c r="D46" s="2085"/>
      <c r="E46" s="2085"/>
      <c r="F46" s="2085"/>
      <c r="G46" s="2086"/>
      <c r="H46" s="304"/>
      <c r="I46" s="829" t="s">
        <v>19</v>
      </c>
      <c r="J46" s="2095" t="s">
        <v>1085</v>
      </c>
      <c r="K46" s="2095"/>
      <c r="L46" s="2095"/>
      <c r="M46" s="2095"/>
      <c r="N46" s="2095"/>
      <c r="O46" s="2095"/>
      <c r="P46" s="2095"/>
      <c r="Q46" s="2095"/>
      <c r="R46" s="830"/>
      <c r="S46" s="830"/>
      <c r="T46" s="830"/>
      <c r="U46" s="830"/>
      <c r="V46" s="830"/>
      <c r="W46" s="830"/>
      <c r="X46" s="830"/>
      <c r="Y46" s="830"/>
      <c r="Z46" s="830"/>
      <c r="AA46" s="830"/>
      <c r="AB46" s="830"/>
      <c r="AC46" s="830"/>
      <c r="AD46" s="830"/>
      <c r="AE46" s="830"/>
      <c r="AF46" s="830"/>
      <c r="AG46" s="830"/>
      <c r="AH46" s="830"/>
      <c r="AI46" s="830"/>
      <c r="AJ46" s="830"/>
      <c r="AK46" s="831"/>
      <c r="AL46" s="545"/>
    </row>
    <row r="47" spans="2:39" ht="15.75" customHeight="1" x14ac:dyDescent="0.15">
      <c r="B47" s="2078" t="s">
        <v>0</v>
      </c>
      <c r="C47" s="2229" t="s">
        <v>1082</v>
      </c>
      <c r="D47" s="2229"/>
      <c r="E47" s="2229"/>
      <c r="F47" s="2229"/>
      <c r="G47" s="2230"/>
      <c r="H47" s="203"/>
      <c r="I47" s="826" t="s">
        <v>19</v>
      </c>
      <c r="J47" s="2087" t="s">
        <v>1086</v>
      </c>
      <c r="K47" s="2087"/>
      <c r="L47" s="2087"/>
      <c r="M47" s="2087"/>
      <c r="N47" s="2087"/>
      <c r="O47" s="2087"/>
      <c r="P47" s="2087"/>
      <c r="Q47" s="2087"/>
      <c r="R47" s="2087"/>
      <c r="S47" s="2087"/>
      <c r="T47" s="2087"/>
      <c r="U47" s="2087"/>
      <c r="V47" s="2087"/>
      <c r="W47" s="2087"/>
      <c r="X47" s="2087"/>
      <c r="Y47" s="832"/>
      <c r="Z47" s="832"/>
      <c r="AA47" s="832"/>
      <c r="AB47" s="832"/>
      <c r="AC47" s="832"/>
      <c r="AD47" s="832"/>
      <c r="AE47" s="832"/>
      <c r="AF47" s="832"/>
      <c r="AG47" s="832"/>
      <c r="AH47" s="832"/>
      <c r="AI47" s="832"/>
      <c r="AJ47" s="832"/>
      <c r="AK47" s="833"/>
      <c r="AL47" s="545"/>
    </row>
    <row r="48" spans="2:39" ht="15.75" customHeight="1" x14ac:dyDescent="0.15">
      <c r="B48" s="2079"/>
      <c r="C48" s="1179"/>
      <c r="D48" s="1179"/>
      <c r="E48" s="1179"/>
      <c r="F48" s="1179"/>
      <c r="G48" s="2231"/>
      <c r="H48" s="203"/>
      <c r="I48" s="826" t="s">
        <v>19</v>
      </c>
      <c r="J48" s="2091" t="s">
        <v>1087</v>
      </c>
      <c r="K48" s="2091"/>
      <c r="L48" s="2091"/>
      <c r="M48" s="2091"/>
      <c r="N48" s="2091"/>
      <c r="O48" s="2091"/>
      <c r="P48" s="2091"/>
      <c r="Q48" s="2091"/>
      <c r="R48" s="2091"/>
      <c r="S48" s="2091"/>
      <c r="T48" s="2091"/>
      <c r="U48" s="2091"/>
      <c r="V48" s="2091"/>
      <c r="W48" s="2091"/>
      <c r="X48" s="2091"/>
      <c r="Y48" s="827"/>
      <c r="Z48" s="827"/>
      <c r="AA48" s="827"/>
      <c r="AB48" s="827"/>
      <c r="AC48" s="827"/>
      <c r="AD48" s="827"/>
      <c r="AE48" s="827"/>
      <c r="AF48" s="827"/>
      <c r="AG48" s="827"/>
      <c r="AH48" s="827"/>
      <c r="AI48" s="827"/>
      <c r="AJ48" s="827"/>
      <c r="AK48" s="828"/>
      <c r="AL48" s="545"/>
    </row>
    <row r="49" spans="2:39" ht="15.75" customHeight="1" x14ac:dyDescent="0.15">
      <c r="B49" s="2079"/>
      <c r="C49" s="1179"/>
      <c r="D49" s="1179"/>
      <c r="E49" s="1179"/>
      <c r="F49" s="1179"/>
      <c r="G49" s="2231"/>
      <c r="H49" s="203"/>
      <c r="I49" s="826" t="s">
        <v>19</v>
      </c>
      <c r="J49" s="2091" t="s">
        <v>1088</v>
      </c>
      <c r="K49" s="2091"/>
      <c r="L49" s="2091"/>
      <c r="M49" s="2091"/>
      <c r="N49" s="2091"/>
      <c r="O49" s="2091"/>
      <c r="P49" s="2091"/>
      <c r="Q49" s="2091"/>
      <c r="R49" s="2091"/>
      <c r="S49" s="2091"/>
      <c r="T49" s="2091"/>
      <c r="U49" s="2091"/>
      <c r="V49" s="2091"/>
      <c r="W49" s="2091"/>
      <c r="X49" s="2091"/>
      <c r="Y49" s="827"/>
      <c r="Z49" s="827"/>
      <c r="AA49" s="827"/>
      <c r="AB49" s="827"/>
      <c r="AC49" s="827"/>
      <c r="AD49" s="827"/>
      <c r="AE49" s="827"/>
      <c r="AF49" s="827"/>
      <c r="AG49" s="827"/>
      <c r="AH49" s="827"/>
      <c r="AI49" s="827"/>
      <c r="AJ49" s="827"/>
      <c r="AK49" s="828"/>
      <c r="AL49" s="545"/>
    </row>
    <row r="50" spans="2:39" ht="15.75" customHeight="1" x14ac:dyDescent="0.15">
      <c r="B50" s="2080"/>
      <c r="C50" s="2232"/>
      <c r="D50" s="2232"/>
      <c r="E50" s="2232"/>
      <c r="F50" s="2232"/>
      <c r="G50" s="2233"/>
      <c r="H50" s="203"/>
      <c r="I50" s="826" t="s">
        <v>19</v>
      </c>
      <c r="J50" s="2095" t="s">
        <v>1089</v>
      </c>
      <c r="K50" s="2095"/>
      <c r="L50" s="2095"/>
      <c r="M50" s="2095"/>
      <c r="N50" s="2095"/>
      <c r="O50" s="2095"/>
      <c r="P50" s="2095"/>
      <c r="Q50" s="2095"/>
      <c r="R50" s="2095"/>
      <c r="S50" s="2095"/>
      <c r="T50" s="2095"/>
      <c r="U50" s="2095"/>
      <c r="V50" s="2095"/>
      <c r="W50" s="2095"/>
      <c r="X50" s="2095"/>
      <c r="Y50" s="830"/>
      <c r="Z50" s="830"/>
      <c r="AA50" s="830"/>
      <c r="AB50" s="830"/>
      <c r="AC50" s="830"/>
      <c r="AD50" s="830"/>
      <c r="AE50" s="830"/>
      <c r="AF50" s="830"/>
      <c r="AG50" s="830"/>
      <c r="AH50" s="830"/>
      <c r="AI50" s="830"/>
      <c r="AJ50" s="830"/>
      <c r="AK50" s="831"/>
      <c r="AL50" s="545"/>
    </row>
    <row r="51" spans="2:39" ht="24.95" customHeight="1" x14ac:dyDescent="0.15">
      <c r="B51" s="2078" t="s">
        <v>0</v>
      </c>
      <c r="C51" s="2154" t="s">
        <v>826</v>
      </c>
      <c r="D51" s="2154"/>
      <c r="E51" s="2154"/>
      <c r="F51" s="2154"/>
      <c r="G51" s="2155"/>
      <c r="H51" s="537"/>
      <c r="I51" s="2137"/>
      <c r="J51" s="2138"/>
      <c r="K51" s="2138"/>
      <c r="L51" s="2138"/>
      <c r="M51" s="2138"/>
      <c r="N51" s="2138"/>
      <c r="O51" s="2138"/>
      <c r="P51" s="2138"/>
      <c r="Q51" s="2138"/>
      <c r="R51" s="2138"/>
      <c r="S51" s="2138"/>
      <c r="T51" s="2138"/>
      <c r="U51" s="2138"/>
      <c r="V51" s="2138"/>
      <c r="W51" s="2138"/>
      <c r="X51" s="2138"/>
      <c r="Y51" s="2138"/>
      <c r="Z51" s="2138"/>
      <c r="AA51" s="2138"/>
      <c r="AB51" s="2138"/>
      <c r="AC51" s="2138"/>
      <c r="AD51" s="2138"/>
      <c r="AE51" s="2138"/>
      <c r="AF51" s="2138"/>
      <c r="AG51" s="2138"/>
      <c r="AH51" s="2138"/>
      <c r="AI51" s="2138"/>
      <c r="AJ51" s="2138"/>
      <c r="AK51" s="2139"/>
      <c r="AL51" s="142"/>
      <c r="AM51" s="822"/>
    </row>
    <row r="52" spans="2:39" ht="24.95" customHeight="1" x14ac:dyDescent="0.15">
      <c r="B52" s="2079"/>
      <c r="C52" s="2156"/>
      <c r="D52" s="2156"/>
      <c r="E52" s="2156"/>
      <c r="F52" s="2156"/>
      <c r="G52" s="2157"/>
      <c r="H52" s="203"/>
      <c r="I52" s="2320"/>
      <c r="J52" s="2321"/>
      <c r="K52" s="2321"/>
      <c r="L52" s="2321"/>
      <c r="M52" s="2321"/>
      <c r="N52" s="2321"/>
      <c r="O52" s="2321"/>
      <c r="P52" s="2321"/>
      <c r="Q52" s="2321"/>
      <c r="R52" s="2321"/>
      <c r="S52" s="2321"/>
      <c r="T52" s="2321"/>
      <c r="U52" s="2321"/>
      <c r="V52" s="2321"/>
      <c r="W52" s="2321"/>
      <c r="X52" s="2321"/>
      <c r="Y52" s="2321"/>
      <c r="Z52" s="2321"/>
      <c r="AA52" s="2321"/>
      <c r="AB52" s="2321"/>
      <c r="AC52" s="2321"/>
      <c r="AD52" s="2321"/>
      <c r="AE52" s="2321"/>
      <c r="AF52" s="2321"/>
      <c r="AG52" s="2321"/>
      <c r="AH52" s="2321"/>
      <c r="AI52" s="2321"/>
      <c r="AJ52" s="2321"/>
      <c r="AK52" s="2322"/>
      <c r="AL52" s="142"/>
      <c r="AM52" s="822"/>
    </row>
    <row r="53" spans="2:39" ht="14.1" customHeight="1" x14ac:dyDescent="0.15">
      <c r="B53" s="2078" t="s">
        <v>0</v>
      </c>
      <c r="C53" s="2154" t="s">
        <v>911</v>
      </c>
      <c r="D53" s="2154"/>
      <c r="E53" s="2154"/>
      <c r="F53" s="2154"/>
      <c r="G53" s="2155"/>
      <c r="H53" s="293"/>
      <c r="I53" s="819" t="s">
        <v>19</v>
      </c>
      <c r="J53" s="2160" t="s">
        <v>1037</v>
      </c>
      <c r="K53" s="2160"/>
      <c r="L53" s="2160"/>
      <c r="M53" s="2160"/>
      <c r="N53" s="2160"/>
      <c r="O53" s="2160"/>
      <c r="P53" s="2160"/>
      <c r="Q53" s="2160"/>
      <c r="R53" s="2160"/>
      <c r="S53" s="2160"/>
      <c r="T53" s="2160"/>
      <c r="U53" s="2160"/>
      <c r="V53" s="2160"/>
      <c r="W53" s="2160"/>
      <c r="X53" s="2160"/>
      <c r="Y53" s="2160"/>
      <c r="Z53" s="2160"/>
      <c r="AA53" s="2160"/>
      <c r="AB53" s="2160"/>
      <c r="AC53" s="2160"/>
      <c r="AD53" s="2160"/>
      <c r="AE53" s="2160"/>
      <c r="AF53" s="2160"/>
      <c r="AG53" s="2160"/>
      <c r="AH53" s="2160"/>
      <c r="AI53" s="2160"/>
      <c r="AJ53" s="2160"/>
      <c r="AK53" s="2280"/>
      <c r="AL53" s="307"/>
    </row>
    <row r="54" spans="2:39" ht="14.1" customHeight="1" x14ac:dyDescent="0.15">
      <c r="B54" s="2079"/>
      <c r="C54" s="2156"/>
      <c r="D54" s="2156"/>
      <c r="E54" s="2156"/>
      <c r="F54" s="2156"/>
      <c r="G54" s="2157"/>
      <c r="H54" s="206"/>
      <c r="I54" s="820" t="s">
        <v>19</v>
      </c>
      <c r="J54" s="142" t="s">
        <v>534</v>
      </c>
      <c r="K54" s="142"/>
      <c r="L54" s="142"/>
      <c r="M54" s="290"/>
      <c r="N54" s="290"/>
      <c r="O54" s="290"/>
      <c r="P54" s="290"/>
      <c r="Q54" s="2146"/>
      <c r="R54" s="2147"/>
      <c r="S54" s="2147"/>
      <c r="T54" s="2147"/>
      <c r="U54" s="2147"/>
      <c r="V54" s="2147"/>
      <c r="W54" s="2147"/>
      <c r="X54" s="2147"/>
      <c r="Y54" s="2147"/>
      <c r="Z54" s="2147"/>
      <c r="AA54" s="2147"/>
      <c r="AB54" s="2147"/>
      <c r="AC54" s="2147"/>
      <c r="AD54" s="2147"/>
      <c r="AE54" s="2147"/>
      <c r="AF54" s="2147"/>
      <c r="AG54" s="2147"/>
      <c r="AH54" s="2147"/>
      <c r="AI54" s="2147"/>
      <c r="AJ54" s="2147"/>
      <c r="AK54" s="2148"/>
      <c r="AL54" s="307"/>
    </row>
    <row r="55" spans="2:39" ht="14.1" customHeight="1" x14ac:dyDescent="0.15">
      <c r="B55" s="2079"/>
      <c r="C55" s="2156"/>
      <c r="D55" s="2156"/>
      <c r="E55" s="2156"/>
      <c r="F55" s="2156"/>
      <c r="G55" s="2157"/>
      <c r="H55" s="206"/>
      <c r="I55" s="813" t="s">
        <v>19</v>
      </c>
      <c r="J55" s="2091" t="s">
        <v>760</v>
      </c>
      <c r="K55" s="2091"/>
      <c r="L55" s="2091"/>
      <c r="M55" s="2091"/>
      <c r="N55" s="2091"/>
      <c r="O55" s="2091"/>
      <c r="P55" s="2091"/>
      <c r="Q55" s="2149"/>
      <c r="R55" s="2150"/>
      <c r="S55" s="2150"/>
      <c r="T55" s="2150"/>
      <c r="U55" s="2150"/>
      <c r="V55" s="2150"/>
      <c r="W55" s="2150"/>
      <c r="X55" s="2150"/>
      <c r="Y55" s="2150"/>
      <c r="Z55" s="2150"/>
      <c r="AA55" s="2150"/>
      <c r="AB55" s="2150"/>
      <c r="AC55" s="2150"/>
      <c r="AD55" s="2150"/>
      <c r="AE55" s="2150"/>
      <c r="AF55" s="2150"/>
      <c r="AG55" s="2150"/>
      <c r="AH55" s="2150"/>
      <c r="AI55" s="2150"/>
      <c r="AJ55" s="2150"/>
      <c r="AK55" s="2151"/>
      <c r="AL55" s="142"/>
    </row>
    <row r="56" spans="2:39" ht="14.1" customHeight="1" x14ac:dyDescent="0.15">
      <c r="B56" s="2079"/>
      <c r="C56" s="2156"/>
      <c r="D56" s="2156"/>
      <c r="E56" s="2156"/>
      <c r="F56" s="2156"/>
      <c r="G56" s="2157"/>
      <c r="H56" s="206"/>
      <c r="I56" s="813" t="s">
        <v>19</v>
      </c>
      <c r="J56" s="2152" t="s">
        <v>535</v>
      </c>
      <c r="K56" s="2152"/>
      <c r="L56" s="2152"/>
      <c r="M56" s="2152"/>
      <c r="N56" s="2152"/>
      <c r="O56" s="2152"/>
      <c r="P56" s="2152"/>
      <c r="Q56" s="2283"/>
      <c r="R56" s="2284"/>
      <c r="S56" s="2284"/>
      <c r="T56" s="2284"/>
      <c r="U56" s="2284"/>
      <c r="V56" s="2284"/>
      <c r="W56" s="2284"/>
      <c r="X56" s="2284"/>
      <c r="Y56" s="2284"/>
      <c r="Z56" s="2284"/>
      <c r="AA56" s="2284"/>
      <c r="AB56" s="2284"/>
      <c r="AC56" s="2284"/>
      <c r="AD56" s="2284"/>
      <c r="AE56" s="2284"/>
      <c r="AF56" s="2284"/>
      <c r="AG56" s="2284"/>
      <c r="AH56" s="2284"/>
      <c r="AI56" s="2284"/>
      <c r="AJ56" s="2284"/>
      <c r="AK56" s="2285"/>
      <c r="AL56" s="142"/>
    </row>
    <row r="57" spans="2:39" ht="14.1" customHeight="1" x14ac:dyDescent="0.15">
      <c r="B57" s="2080"/>
      <c r="C57" s="2158"/>
      <c r="D57" s="2158"/>
      <c r="E57" s="2158"/>
      <c r="F57" s="2158"/>
      <c r="G57" s="2159"/>
      <c r="H57" s="208"/>
      <c r="I57" s="834" t="s">
        <v>19</v>
      </c>
      <c r="J57" s="2162" t="s">
        <v>5</v>
      </c>
      <c r="K57" s="2162"/>
      <c r="L57" s="2162"/>
      <c r="M57" s="2162"/>
      <c r="N57" s="2162"/>
      <c r="O57" s="2162"/>
      <c r="P57" s="2162"/>
      <c r="Q57" s="2286"/>
      <c r="R57" s="2287"/>
      <c r="S57" s="2287"/>
      <c r="T57" s="2287"/>
      <c r="U57" s="2287"/>
      <c r="V57" s="2287"/>
      <c r="W57" s="2287"/>
      <c r="X57" s="2287"/>
      <c r="Y57" s="2287"/>
      <c r="Z57" s="2287"/>
      <c r="AA57" s="2287"/>
      <c r="AB57" s="2287"/>
      <c r="AC57" s="2287"/>
      <c r="AD57" s="2287"/>
      <c r="AE57" s="2287"/>
      <c r="AF57" s="2287"/>
      <c r="AG57" s="2287"/>
      <c r="AH57" s="2287"/>
      <c r="AI57" s="2287"/>
      <c r="AJ57" s="2287"/>
      <c r="AK57" s="2288"/>
      <c r="AL57" s="142"/>
    </row>
    <row r="58" spans="2:39" ht="15" customHeight="1" x14ac:dyDescent="0.15">
      <c r="B58" s="2078" t="s">
        <v>19</v>
      </c>
      <c r="C58" s="2154" t="s">
        <v>1135</v>
      </c>
      <c r="D58" s="2154"/>
      <c r="E58" s="2154"/>
      <c r="F58" s="2154"/>
      <c r="G58" s="2155"/>
      <c r="H58" s="203"/>
      <c r="I58" s="815" t="s">
        <v>19</v>
      </c>
      <c r="J58" s="312" t="s">
        <v>472</v>
      </c>
      <c r="K58" s="313"/>
      <c r="L58" s="313"/>
      <c r="M58" s="313"/>
      <c r="N58" s="314"/>
      <c r="O58" s="314"/>
      <c r="P58" s="314"/>
      <c r="Q58" s="314"/>
      <c r="R58" s="314"/>
      <c r="S58" s="314"/>
      <c r="T58" s="314"/>
      <c r="U58" s="314"/>
      <c r="V58" s="314"/>
      <c r="W58" s="314"/>
      <c r="X58" s="2295"/>
      <c r="Y58" s="2295"/>
      <c r="Z58" s="2295"/>
      <c r="AA58" s="2295"/>
      <c r="AB58" s="2295"/>
      <c r="AC58" s="2295"/>
      <c r="AD58" s="2295"/>
      <c r="AE58" s="2295"/>
      <c r="AF58" s="2295"/>
      <c r="AG58" s="2295"/>
      <c r="AH58" s="2295"/>
      <c r="AI58" s="2295"/>
      <c r="AJ58" s="2295"/>
      <c r="AK58" s="2296"/>
      <c r="AL58" s="307"/>
    </row>
    <row r="59" spans="2:39" ht="15" customHeight="1" x14ac:dyDescent="0.15">
      <c r="B59" s="2079"/>
      <c r="C59" s="2156"/>
      <c r="D59" s="2156"/>
      <c r="E59" s="2156"/>
      <c r="F59" s="2156"/>
      <c r="G59" s="2157"/>
      <c r="H59" s="203"/>
      <c r="I59" s="815" t="s">
        <v>19</v>
      </c>
      <c r="J59" s="316" t="s">
        <v>517</v>
      </c>
      <c r="K59" s="315"/>
      <c r="L59" s="313"/>
      <c r="M59" s="313"/>
      <c r="N59" s="314"/>
      <c r="O59" s="314"/>
      <c r="P59" s="314"/>
      <c r="Q59" s="314"/>
      <c r="R59" s="314"/>
      <c r="S59" s="314"/>
      <c r="T59" s="314"/>
      <c r="U59" s="314"/>
      <c r="V59" s="314"/>
      <c r="W59" s="314"/>
      <c r="X59" s="314"/>
      <c r="Y59" s="926"/>
      <c r="Z59" s="926"/>
      <c r="AA59" s="926"/>
      <c r="AB59" s="926"/>
      <c r="AC59" s="926"/>
      <c r="AD59" s="926"/>
      <c r="AE59" s="926"/>
      <c r="AF59" s="926"/>
      <c r="AG59" s="926"/>
      <c r="AH59" s="926"/>
      <c r="AI59" s="926"/>
      <c r="AJ59" s="926"/>
      <c r="AK59" s="927"/>
      <c r="AL59" s="307"/>
    </row>
    <row r="60" spans="2:39" ht="15" customHeight="1" x14ac:dyDescent="0.15">
      <c r="B60" s="2079"/>
      <c r="C60" s="2156"/>
      <c r="D60" s="2156"/>
      <c r="E60" s="2156"/>
      <c r="F60" s="2156"/>
      <c r="G60" s="2157"/>
      <c r="H60" s="203"/>
      <c r="I60" s="815" t="s">
        <v>19</v>
      </c>
      <c r="J60" s="2222" t="s">
        <v>1134</v>
      </c>
      <c r="K60" s="2222"/>
      <c r="L60" s="2222"/>
      <c r="M60" s="2222"/>
      <c r="N60" s="2222"/>
      <c r="O60" s="2222"/>
      <c r="P60" s="2222"/>
      <c r="Q60" s="2222"/>
      <c r="R60" s="2222"/>
      <c r="S60" s="2222"/>
      <c r="T60" s="2222"/>
      <c r="U60" s="2222"/>
      <c r="V60" s="2222"/>
      <c r="W60" s="2222"/>
      <c r="X60" s="2222"/>
      <c r="Y60" s="2222"/>
      <c r="Z60" s="2222"/>
      <c r="AA60" s="2222"/>
      <c r="AB60" s="2222"/>
      <c r="AC60" s="2222"/>
      <c r="AD60" s="2222"/>
      <c r="AE60" s="2222"/>
      <c r="AF60" s="2222"/>
      <c r="AG60" s="2222"/>
      <c r="AH60" s="2222"/>
      <c r="AI60" s="2222"/>
      <c r="AJ60" s="2222"/>
      <c r="AK60" s="2223"/>
      <c r="AL60" s="307"/>
    </row>
    <row r="61" spans="2:39" ht="15" customHeight="1" x14ac:dyDescent="0.15">
      <c r="B61" s="2079"/>
      <c r="C61" s="2156"/>
      <c r="D61" s="2156"/>
      <c r="E61" s="2156"/>
      <c r="F61" s="2156"/>
      <c r="G61" s="2157"/>
      <c r="H61" s="203"/>
      <c r="I61" s="928"/>
      <c r="J61" s="928"/>
      <c r="K61" s="928"/>
      <c r="L61" s="928"/>
      <c r="M61" s="928"/>
      <c r="N61" s="928"/>
      <c r="O61" s="928"/>
      <c r="P61" s="928"/>
      <c r="Q61" s="2292"/>
      <c r="R61" s="2292"/>
      <c r="S61" s="2292"/>
      <c r="T61" s="2292"/>
      <c r="U61" s="2292"/>
      <c r="V61" s="2292"/>
      <c r="W61" s="2292"/>
      <c r="X61" s="2292"/>
      <c r="Y61" s="2292"/>
      <c r="Z61" s="2292"/>
      <c r="AA61" s="2292"/>
      <c r="AB61" s="2292"/>
      <c r="AC61" s="2292"/>
      <c r="AD61" s="2292"/>
      <c r="AE61" s="2292"/>
      <c r="AF61" s="2292"/>
      <c r="AG61" s="2292"/>
      <c r="AH61" s="2292"/>
      <c r="AI61" s="2292"/>
      <c r="AJ61" s="2292"/>
      <c r="AK61" s="2293"/>
      <c r="AL61" s="307"/>
    </row>
    <row r="62" spans="2:39" ht="15" customHeight="1" x14ac:dyDescent="0.15">
      <c r="B62" s="2080"/>
      <c r="C62" s="2158"/>
      <c r="D62" s="2158"/>
      <c r="E62" s="2158"/>
      <c r="F62" s="2158"/>
      <c r="G62" s="2159"/>
      <c r="H62" s="304"/>
      <c r="I62" s="816" t="s">
        <v>19</v>
      </c>
      <c r="J62" s="297" t="s">
        <v>518</v>
      </c>
      <c r="K62" s="298"/>
      <c r="L62" s="305"/>
      <c r="M62" s="305"/>
      <c r="N62" s="306"/>
      <c r="O62" s="306"/>
      <c r="P62" s="747"/>
      <c r="Q62" s="2276"/>
      <c r="R62" s="2276"/>
      <c r="S62" s="2276"/>
      <c r="T62" s="2276"/>
      <c r="U62" s="2276"/>
      <c r="V62" s="2276"/>
      <c r="W62" s="2276"/>
      <c r="X62" s="2276"/>
      <c r="Y62" s="2276"/>
      <c r="Z62" s="2276"/>
      <c r="AA62" s="2276"/>
      <c r="AB62" s="2276"/>
      <c r="AC62" s="2276"/>
      <c r="AD62" s="2276"/>
      <c r="AE62" s="2276"/>
      <c r="AF62" s="2276"/>
      <c r="AG62" s="2276"/>
      <c r="AH62" s="2276"/>
      <c r="AI62" s="2276"/>
      <c r="AJ62" s="2276"/>
      <c r="AK62" s="2294"/>
      <c r="AL62" s="307"/>
    </row>
    <row r="63" spans="2:39" ht="15.95" customHeight="1" x14ac:dyDescent="0.15">
      <c r="B63" s="2078" t="s">
        <v>0</v>
      </c>
      <c r="C63" s="2154" t="s">
        <v>1163</v>
      </c>
      <c r="D63" s="2154"/>
      <c r="E63" s="2154"/>
      <c r="F63" s="2154"/>
      <c r="G63" s="2155"/>
      <c r="H63" s="774"/>
      <c r="I63" s="2234" t="s">
        <v>1011</v>
      </c>
      <c r="J63" s="2234"/>
      <c r="K63" s="2234"/>
      <c r="L63" s="2234"/>
      <c r="M63" s="2234"/>
      <c r="N63" s="2234"/>
      <c r="O63" s="2234"/>
      <c r="P63" s="2234"/>
      <c r="Q63" s="835"/>
      <c r="R63" s="835"/>
      <c r="S63" s="835"/>
      <c r="T63" s="835"/>
      <c r="U63" s="835"/>
      <c r="V63" s="835"/>
      <c r="W63" s="835"/>
      <c r="X63" s="835"/>
      <c r="Y63" s="835"/>
      <c r="Z63" s="835"/>
      <c r="AA63" s="835"/>
      <c r="AB63" s="835"/>
      <c r="AC63" s="835"/>
      <c r="AD63" s="835"/>
      <c r="AE63" s="835"/>
      <c r="AF63" s="835"/>
      <c r="AG63" s="835"/>
      <c r="AH63" s="835"/>
      <c r="AI63" s="835"/>
      <c r="AJ63" s="835"/>
      <c r="AK63" s="836"/>
      <c r="AL63" s="307"/>
    </row>
    <row r="64" spans="2:39" ht="18" customHeight="1" x14ac:dyDescent="0.15">
      <c r="B64" s="2079"/>
      <c r="C64" s="2156"/>
      <c r="D64" s="2156"/>
      <c r="E64" s="2156"/>
      <c r="F64" s="2156"/>
      <c r="G64" s="2157"/>
      <c r="H64" s="340"/>
      <c r="I64" s="2237" t="s">
        <v>1012</v>
      </c>
      <c r="J64" s="2237"/>
      <c r="K64" s="2237"/>
      <c r="L64" s="2237"/>
      <c r="M64" s="2237"/>
      <c r="N64" s="2237"/>
      <c r="O64" s="2237"/>
      <c r="P64" s="2237"/>
      <c r="Q64" s="837"/>
      <c r="R64" s="837"/>
      <c r="S64" s="837"/>
      <c r="T64" s="837"/>
      <c r="U64" s="837"/>
      <c r="V64" s="837"/>
      <c r="W64" s="837"/>
      <c r="X64" s="837"/>
      <c r="Y64" s="837"/>
      <c r="Z64" s="837"/>
      <c r="AA64" s="837"/>
      <c r="AB64" s="837"/>
      <c r="AC64" s="837"/>
      <c r="AD64" s="837"/>
      <c r="AE64" s="837"/>
      <c r="AF64" s="837"/>
      <c r="AG64" s="837"/>
      <c r="AH64" s="837"/>
      <c r="AI64" s="837"/>
      <c r="AJ64" s="837"/>
      <c r="AK64" s="838"/>
      <c r="AL64" s="213"/>
    </row>
    <row r="65" spans="2:40" ht="20.25" customHeight="1" x14ac:dyDescent="0.15">
      <c r="B65" s="2079"/>
      <c r="C65" s="2156"/>
      <c r="D65" s="2156"/>
      <c r="E65" s="2156"/>
      <c r="F65" s="2156"/>
      <c r="G65" s="2157"/>
      <c r="H65" s="340"/>
      <c r="I65" s="2237"/>
      <c r="J65" s="2237"/>
      <c r="K65" s="2237"/>
      <c r="L65" s="2237"/>
      <c r="M65" s="2237"/>
      <c r="N65" s="2237"/>
      <c r="O65" s="2237"/>
      <c r="P65" s="2237"/>
      <c r="Q65" s="2292"/>
      <c r="R65" s="2292"/>
      <c r="S65" s="2292"/>
      <c r="T65" s="2292"/>
      <c r="U65" s="2292"/>
      <c r="V65" s="2292"/>
      <c r="W65" s="2292"/>
      <c r="X65" s="2292"/>
      <c r="Y65" s="2292"/>
      <c r="Z65" s="2292"/>
      <c r="AA65" s="2292"/>
      <c r="AB65" s="2292"/>
      <c r="AC65" s="2292"/>
      <c r="AD65" s="2292"/>
      <c r="AE65" s="2292"/>
      <c r="AF65" s="2292"/>
      <c r="AG65" s="2292"/>
      <c r="AH65" s="2292"/>
      <c r="AI65" s="2292"/>
      <c r="AJ65" s="2292"/>
      <c r="AK65" s="2293"/>
      <c r="AL65" s="213"/>
    </row>
    <row r="66" spans="2:40" ht="21.75" customHeight="1" x14ac:dyDescent="0.15">
      <c r="B66" s="2079"/>
      <c r="C66" s="2156"/>
      <c r="D66" s="2156"/>
      <c r="E66" s="2156"/>
      <c r="F66" s="2156"/>
      <c r="G66" s="2157"/>
      <c r="H66" s="296"/>
      <c r="I66" s="2237"/>
      <c r="J66" s="2237"/>
      <c r="K66" s="2237"/>
      <c r="L66" s="2237"/>
      <c r="M66" s="2237"/>
      <c r="N66" s="2237"/>
      <c r="O66" s="2237"/>
      <c r="P66" s="2237"/>
      <c r="Q66" s="839"/>
      <c r="R66" s="839"/>
      <c r="S66" s="839"/>
      <c r="T66" s="839"/>
      <c r="U66" s="839"/>
      <c r="V66" s="839"/>
      <c r="W66" s="839"/>
      <c r="X66" s="839"/>
      <c r="Y66" s="839"/>
      <c r="Z66" s="839"/>
      <c r="AA66" s="839"/>
      <c r="AB66" s="839"/>
      <c r="AC66" s="839"/>
      <c r="AD66" s="839"/>
      <c r="AE66" s="839"/>
      <c r="AF66" s="839"/>
      <c r="AG66" s="839"/>
      <c r="AH66" s="839"/>
      <c r="AI66" s="839"/>
      <c r="AJ66" s="839"/>
      <c r="AK66" s="840"/>
      <c r="AN66" s="142"/>
    </row>
    <row r="67" spans="2:40" ht="23.25" customHeight="1" x14ac:dyDescent="0.15">
      <c r="B67" s="2080"/>
      <c r="C67" s="2158"/>
      <c r="D67" s="2158"/>
      <c r="E67" s="2158"/>
      <c r="F67" s="2158"/>
      <c r="G67" s="2159"/>
      <c r="H67" s="775"/>
      <c r="I67" s="2238"/>
      <c r="J67" s="2238"/>
      <c r="K67" s="2238"/>
      <c r="L67" s="2238"/>
      <c r="M67" s="2238"/>
      <c r="N67" s="2238"/>
      <c r="O67" s="2238"/>
      <c r="P67" s="2238"/>
      <c r="Q67" s="929"/>
      <c r="R67" s="929"/>
      <c r="S67" s="929"/>
      <c r="T67" s="929"/>
      <c r="U67" s="929"/>
      <c r="V67" s="929"/>
      <c r="W67" s="929"/>
      <c r="X67" s="929"/>
      <c r="Y67" s="929"/>
      <c r="Z67" s="929"/>
      <c r="AA67" s="929"/>
      <c r="AB67" s="929"/>
      <c r="AC67" s="929"/>
      <c r="AD67" s="929"/>
      <c r="AE67" s="929"/>
      <c r="AF67" s="929"/>
      <c r="AG67" s="929"/>
      <c r="AH67" s="929"/>
      <c r="AI67" s="929"/>
      <c r="AJ67" s="929"/>
      <c r="AK67" s="930"/>
      <c r="AN67" s="142"/>
    </row>
    <row r="68" spans="2:40" ht="12" customHeight="1" x14ac:dyDescent="0.15">
      <c r="I68" s="142"/>
      <c r="J68" s="142"/>
      <c r="AC68" s="2152"/>
      <c r="AD68" s="2152"/>
      <c r="AE68" s="2152"/>
      <c r="AF68" s="2152"/>
      <c r="AG68" s="2152"/>
      <c r="AH68" s="2152"/>
      <c r="AI68" s="2152"/>
      <c r="AN68" s="142"/>
    </row>
    <row r="69" spans="2:40" ht="12" customHeight="1" x14ac:dyDescent="0.15">
      <c r="I69" s="142"/>
      <c r="J69" s="142"/>
      <c r="AC69" s="2279" t="str">
        <f>書類作成ガイド!J38</f>
        <v>V.R7_250930</v>
      </c>
      <c r="AD69" s="2279"/>
      <c r="AE69" s="2279"/>
      <c r="AF69" s="2279"/>
      <c r="AG69" s="2279"/>
      <c r="AH69" s="2279"/>
      <c r="AI69" s="2279"/>
      <c r="AN69" s="142"/>
    </row>
    <row r="70" spans="2:40" x14ac:dyDescent="0.15">
      <c r="I70" s="142"/>
      <c r="J70" s="142"/>
      <c r="AC70" s="2091"/>
      <c r="AD70" s="2161"/>
      <c r="AE70" s="2161"/>
      <c r="AF70" s="2161"/>
      <c r="AG70" s="2161"/>
      <c r="AH70" s="2161"/>
      <c r="AI70" s="2161"/>
      <c r="AN70" s="142"/>
    </row>
    <row r="71" spans="2:40" x14ac:dyDescent="0.15">
      <c r="I71" s="142"/>
      <c r="J71" s="142"/>
      <c r="AC71" s="2152"/>
      <c r="AD71" s="2153"/>
      <c r="AE71" s="2153"/>
      <c r="AF71" s="2153"/>
      <c r="AG71" s="2153"/>
      <c r="AH71" s="2153"/>
      <c r="AI71" s="2153"/>
      <c r="AN71" s="142"/>
    </row>
    <row r="72" spans="2:40" x14ac:dyDescent="0.15">
      <c r="I72" s="142"/>
      <c r="J72" s="142"/>
      <c r="AC72" s="2091"/>
      <c r="AD72" s="2161"/>
      <c r="AE72" s="2161"/>
      <c r="AF72" s="2161"/>
      <c r="AG72" s="2161"/>
      <c r="AH72" s="2161"/>
      <c r="AI72" s="2161"/>
      <c r="AM72" s="142" t="s">
        <v>697</v>
      </c>
      <c r="AN72" s="142"/>
    </row>
    <row r="73" spans="2:40" x14ac:dyDescent="0.15">
      <c r="I73" s="142"/>
      <c r="J73" s="142"/>
      <c r="AC73" s="2152"/>
      <c r="AD73" s="2153"/>
      <c r="AE73" s="2153"/>
      <c r="AF73" s="2153"/>
      <c r="AG73" s="2153"/>
      <c r="AH73" s="2153"/>
      <c r="AI73" s="2153"/>
      <c r="AM73" s="142" t="s">
        <v>698</v>
      </c>
      <c r="AN73" s="142"/>
    </row>
    <row r="74" spans="2:40" x14ac:dyDescent="0.15">
      <c r="I74" s="142"/>
      <c r="J74" s="142"/>
      <c r="AC74" s="207"/>
      <c r="AD74" s="207"/>
      <c r="AF74" s="540"/>
      <c r="AG74" s="540"/>
      <c r="AH74" s="164"/>
      <c r="AI74" s="142"/>
      <c r="AM74" s="142" t="s">
        <v>699</v>
      </c>
      <c r="AN74" s="142"/>
    </row>
    <row r="75" spans="2:40" x14ac:dyDescent="0.15">
      <c r="I75" s="142"/>
      <c r="J75" s="142"/>
      <c r="AM75" s="142" t="s">
        <v>700</v>
      </c>
      <c r="AN75" s="142"/>
    </row>
    <row r="76" spans="2:40" x14ac:dyDescent="0.15">
      <c r="I76" s="142"/>
      <c r="J76" s="142"/>
      <c r="AC76" s="207"/>
      <c r="AD76" s="207"/>
      <c r="AF76" s="207"/>
      <c r="AG76" s="207"/>
      <c r="AH76" s="142"/>
      <c r="AI76" s="142"/>
      <c r="AM76" s="142" t="s">
        <v>701</v>
      </c>
      <c r="AN76" s="142"/>
    </row>
    <row r="77" spans="2:40" x14ac:dyDescent="0.15">
      <c r="I77" s="142"/>
      <c r="J77" s="142"/>
      <c r="AM77" s="142" t="s">
        <v>702</v>
      </c>
      <c r="AN77" s="142"/>
    </row>
    <row r="78" spans="2:40" x14ac:dyDescent="0.15">
      <c r="I78" s="142"/>
      <c r="J78" s="142"/>
      <c r="AC78" s="207"/>
      <c r="AD78" s="207"/>
      <c r="AF78" s="540"/>
      <c r="AG78" s="540"/>
      <c r="AH78" s="164"/>
      <c r="AI78" s="142"/>
      <c r="AM78" s="142" t="s">
        <v>703</v>
      </c>
      <c r="AN78" s="142"/>
    </row>
    <row r="79" spans="2:40" x14ac:dyDescent="0.15">
      <c r="I79" s="142"/>
      <c r="J79" s="142"/>
      <c r="AM79" s="142" t="s">
        <v>704</v>
      </c>
      <c r="AN79" s="142"/>
    </row>
    <row r="80" spans="2:40" x14ac:dyDescent="0.15">
      <c r="I80" s="142"/>
      <c r="J80" s="142"/>
      <c r="AM80" s="142" t="s">
        <v>1051</v>
      </c>
      <c r="AN80" s="142"/>
    </row>
    <row r="81" spans="9:40" x14ac:dyDescent="0.15">
      <c r="I81" s="142"/>
      <c r="J81" s="142"/>
      <c r="AM81" s="142" t="s">
        <v>1052</v>
      </c>
      <c r="AN81" s="142"/>
    </row>
    <row r="82" spans="9:40" x14ac:dyDescent="0.15">
      <c r="I82" s="142"/>
      <c r="J82" s="142"/>
      <c r="AM82" s="142" t="s">
        <v>1053</v>
      </c>
      <c r="AN82" s="142"/>
    </row>
    <row r="83" spans="9:40" x14ac:dyDescent="0.15">
      <c r="I83" s="142"/>
      <c r="J83" s="142"/>
      <c r="AM83" s="142" t="s">
        <v>1054</v>
      </c>
      <c r="AN83" s="142"/>
    </row>
    <row r="84" spans="9:40" x14ac:dyDescent="0.15">
      <c r="I84" s="142"/>
      <c r="J84" s="142"/>
      <c r="AM84" s="142" t="s">
        <v>1055</v>
      </c>
      <c r="AN84" s="142"/>
    </row>
    <row r="85" spans="9:40" x14ac:dyDescent="0.15">
      <c r="I85" s="142"/>
      <c r="J85" s="142"/>
      <c r="AM85" s="142" t="s">
        <v>1056</v>
      </c>
      <c r="AN85" s="142"/>
    </row>
    <row r="86" spans="9:40" x14ac:dyDescent="0.15">
      <c r="I86" s="142"/>
      <c r="J86" s="142"/>
      <c r="AM86" s="142" t="s">
        <v>1057</v>
      </c>
      <c r="AN86" s="142"/>
    </row>
    <row r="87" spans="9:40" x14ac:dyDescent="0.15">
      <c r="I87" s="142"/>
      <c r="J87" s="142"/>
      <c r="AM87" s="142" t="s">
        <v>1058</v>
      </c>
      <c r="AN87" s="142"/>
    </row>
    <row r="88" spans="9:40" x14ac:dyDescent="0.15">
      <c r="I88" s="142"/>
      <c r="J88" s="142"/>
      <c r="AM88" s="142" t="s">
        <v>1059</v>
      </c>
      <c r="AN88" s="142"/>
    </row>
    <row r="89" spans="9:40" x14ac:dyDescent="0.15">
      <c r="I89" s="142"/>
      <c r="J89" s="142"/>
      <c r="AM89" s="142" t="s">
        <v>1060</v>
      </c>
      <c r="AN89" s="142"/>
    </row>
    <row r="90" spans="9:40" x14ac:dyDescent="0.15">
      <c r="I90" s="142"/>
      <c r="J90" s="142"/>
      <c r="AM90" s="142" t="s">
        <v>1061</v>
      </c>
      <c r="AN90" s="142"/>
    </row>
    <row r="91" spans="9:40" x14ac:dyDescent="0.15">
      <c r="I91" s="142"/>
      <c r="J91" s="142"/>
      <c r="AM91" s="142" t="s">
        <v>1062</v>
      </c>
      <c r="AN91" s="142"/>
    </row>
    <row r="92" spans="9:40" x14ac:dyDescent="0.15">
      <c r="I92" s="142"/>
      <c r="J92" s="142"/>
      <c r="AM92" s="142" t="s">
        <v>1063</v>
      </c>
      <c r="AN92" s="142"/>
    </row>
    <row r="93" spans="9:40" x14ac:dyDescent="0.15">
      <c r="I93" s="142"/>
      <c r="J93" s="142"/>
      <c r="AM93" s="142" t="s">
        <v>1064</v>
      </c>
      <c r="AN93" s="142"/>
    </row>
    <row r="94" spans="9:40" x14ac:dyDescent="0.15">
      <c r="I94" s="142"/>
      <c r="J94" s="142"/>
      <c r="AM94" s="142" t="s">
        <v>1065</v>
      </c>
      <c r="AN94" s="142"/>
    </row>
    <row r="95" spans="9:40" x14ac:dyDescent="0.15">
      <c r="I95" s="142"/>
      <c r="J95" s="142"/>
      <c r="AM95" s="142" t="s">
        <v>1066</v>
      </c>
      <c r="AN95" s="142"/>
    </row>
    <row r="96" spans="9:40" x14ac:dyDescent="0.15">
      <c r="I96" s="142"/>
      <c r="J96" s="142"/>
      <c r="AM96" s="142" t="s">
        <v>1067</v>
      </c>
      <c r="AN96" s="142"/>
    </row>
    <row r="97" spans="9:40" x14ac:dyDescent="0.15">
      <c r="I97" s="142"/>
      <c r="J97" s="142"/>
      <c r="AM97" s="142" t="s">
        <v>1068</v>
      </c>
      <c r="AN97" s="142"/>
    </row>
    <row r="98" spans="9:40" x14ac:dyDescent="0.15">
      <c r="I98" s="142"/>
      <c r="J98" s="142"/>
      <c r="AM98" s="142" t="s">
        <v>1069</v>
      </c>
      <c r="AN98" s="142"/>
    </row>
    <row r="99" spans="9:40" x14ac:dyDescent="0.15">
      <c r="I99" s="142"/>
      <c r="J99" s="142"/>
      <c r="AM99" s="142" t="s">
        <v>1070</v>
      </c>
      <c r="AN99" s="142"/>
    </row>
    <row r="100" spans="9:40" x14ac:dyDescent="0.15">
      <c r="I100" s="142"/>
      <c r="J100" s="142"/>
      <c r="AM100" s="142" t="s">
        <v>1071</v>
      </c>
      <c r="AN100" s="142"/>
    </row>
    <row r="101" spans="9:40" x14ac:dyDescent="0.15">
      <c r="I101" s="142"/>
      <c r="J101" s="142"/>
      <c r="AM101" s="142" t="s">
        <v>1072</v>
      </c>
      <c r="AN101" s="142"/>
    </row>
    <row r="102" spans="9:40" x14ac:dyDescent="0.15">
      <c r="I102" s="142"/>
      <c r="J102" s="142"/>
      <c r="AM102" s="142" t="s">
        <v>1073</v>
      </c>
    </row>
    <row r="103" spans="9:40" x14ac:dyDescent="0.15">
      <c r="I103" s="142"/>
      <c r="AM103" s="142" t="s">
        <v>1074</v>
      </c>
    </row>
    <row r="104" spans="9:40" x14ac:dyDescent="0.15">
      <c r="I104" s="142"/>
      <c r="AM104" s="142" t="s">
        <v>1075</v>
      </c>
    </row>
    <row r="105" spans="9:40" x14ac:dyDescent="0.15">
      <c r="I105" s="142"/>
      <c r="AM105" s="142" t="s">
        <v>1076</v>
      </c>
    </row>
    <row r="106" spans="9:40" x14ac:dyDescent="0.15">
      <c r="I106" s="142"/>
      <c r="AM106" s="142" t="s">
        <v>1077</v>
      </c>
    </row>
    <row r="107" spans="9:40" x14ac:dyDescent="0.15">
      <c r="I107" s="142"/>
      <c r="AM107" s="142" t="s">
        <v>1078</v>
      </c>
    </row>
    <row r="108" spans="9:40" x14ac:dyDescent="0.15">
      <c r="I108" s="142"/>
      <c r="AM108" s="142" t="s">
        <v>1079</v>
      </c>
    </row>
    <row r="109" spans="9:40" x14ac:dyDescent="0.15">
      <c r="I109" s="142"/>
      <c r="AM109" s="142" t="s">
        <v>1080</v>
      </c>
    </row>
    <row r="110" spans="9:40" x14ac:dyDescent="0.15">
      <c r="I110" s="142"/>
      <c r="AM110" s="142"/>
    </row>
    <row r="111" spans="9:40" x14ac:dyDescent="0.15">
      <c r="I111" s="142"/>
      <c r="AM111" s="142"/>
    </row>
    <row r="112" spans="9:40" x14ac:dyDescent="0.15">
      <c r="I112" s="142"/>
      <c r="J112" s="142"/>
      <c r="K112" s="142"/>
      <c r="L112" s="142"/>
      <c r="M112" s="142"/>
      <c r="N112" s="142"/>
      <c r="O112" s="142"/>
      <c r="P112" s="142"/>
      <c r="Q112" s="142"/>
      <c r="R112" s="142"/>
      <c r="S112" s="142"/>
      <c r="AM112" s="142"/>
    </row>
    <row r="113" spans="39:39" x14ac:dyDescent="0.15">
      <c r="AM113" s="142"/>
    </row>
    <row r="114" spans="39:39" x14ac:dyDescent="0.15">
      <c r="AM114" s="142"/>
    </row>
    <row r="115" spans="39:39" x14ac:dyDescent="0.15">
      <c r="AM115" s="142"/>
    </row>
    <row r="116" spans="39:39" x14ac:dyDescent="0.15">
      <c r="AM116" s="142"/>
    </row>
    <row r="117" spans="39:39" x14ac:dyDescent="0.15">
      <c r="AM117" s="142"/>
    </row>
  </sheetData>
  <sheetProtection formatCells="0" formatColumns="0" formatRows="0" insertColumns="0" insertRows="0" selectLockedCells="1"/>
  <mergeCells count="126">
    <mergeCell ref="B63:B67"/>
    <mergeCell ref="C63:G67"/>
    <mergeCell ref="I63:P63"/>
    <mergeCell ref="I64:P67"/>
    <mergeCell ref="C35:G38"/>
    <mergeCell ref="B44:B46"/>
    <mergeCell ref="C44:G46"/>
    <mergeCell ref="J56:P56"/>
    <mergeCell ref="J57:P57"/>
    <mergeCell ref="B58:B62"/>
    <mergeCell ref="C58:G62"/>
    <mergeCell ref="J60:AK60"/>
    <mergeCell ref="Q65:AK65"/>
    <mergeCell ref="B8:G8"/>
    <mergeCell ref="C16:G25"/>
    <mergeCell ref="B16:B25"/>
    <mergeCell ref="J16:P16"/>
    <mergeCell ref="I51:AK51"/>
    <mergeCell ref="I52:AK52"/>
    <mergeCell ref="P31:AK31"/>
    <mergeCell ref="J17:P17"/>
    <mergeCell ref="J18:P18"/>
    <mergeCell ref="J19:P19"/>
    <mergeCell ref="J44:Q44"/>
    <mergeCell ref="J45:Q45"/>
    <mergeCell ref="J46:Q46"/>
    <mergeCell ref="B47:B50"/>
    <mergeCell ref="C47:G50"/>
    <mergeCell ref="J47:X47"/>
    <mergeCell ref="J48:X48"/>
    <mergeCell ref="J49:X49"/>
    <mergeCell ref="J50:X50"/>
    <mergeCell ref="B1:K1"/>
    <mergeCell ref="B4:AK4"/>
    <mergeCell ref="B5:AK5"/>
    <mergeCell ref="B6:G6"/>
    <mergeCell ref="H6:AK6"/>
    <mergeCell ref="B32:B34"/>
    <mergeCell ref="C32:G34"/>
    <mergeCell ref="I32:W32"/>
    <mergeCell ref="I33:W33"/>
    <mergeCell ref="I34:W34"/>
    <mergeCell ref="B12:G12"/>
    <mergeCell ref="H12:L12"/>
    <mergeCell ref="M12:AK12"/>
    <mergeCell ref="B13:G13"/>
    <mergeCell ref="H13:L13"/>
    <mergeCell ref="M13:AK13"/>
    <mergeCell ref="B10:G10"/>
    <mergeCell ref="H10:L10"/>
    <mergeCell ref="M10:AK10"/>
    <mergeCell ref="Q17:AK17"/>
    <mergeCell ref="Q18:AK18"/>
    <mergeCell ref="Q19:AK19"/>
    <mergeCell ref="Q20:AK20"/>
    <mergeCell ref="B15:AK15"/>
    <mergeCell ref="AC72:AI72"/>
    <mergeCell ref="Q21:AK21"/>
    <mergeCell ref="Q22:AK22"/>
    <mergeCell ref="Q23:AK23"/>
    <mergeCell ref="Q24:AK24"/>
    <mergeCell ref="Q25:AK25"/>
    <mergeCell ref="I27:AK27"/>
    <mergeCell ref="X33:AK33"/>
    <mergeCell ref="X34:AK34"/>
    <mergeCell ref="Q35:AK35"/>
    <mergeCell ref="Q36:AK36"/>
    <mergeCell ref="Q37:AK37"/>
    <mergeCell ref="Q38:AK38"/>
    <mergeCell ref="I39:AK39"/>
    <mergeCell ref="I40:AK40"/>
    <mergeCell ref="I41:AK41"/>
    <mergeCell ref="Q61:AK61"/>
    <mergeCell ref="Q62:AK62"/>
    <mergeCell ref="X32:AK32"/>
    <mergeCell ref="Y42:AK42"/>
    <mergeCell ref="Y43:AK43"/>
    <mergeCell ref="X58:AK58"/>
    <mergeCell ref="AC73:AI73"/>
    <mergeCell ref="B28:B30"/>
    <mergeCell ref="C28:G30"/>
    <mergeCell ref="J28:P28"/>
    <mergeCell ref="J29:P29"/>
    <mergeCell ref="J30:P30"/>
    <mergeCell ref="Q28:AK28"/>
    <mergeCell ref="Q29:AK29"/>
    <mergeCell ref="Q30:AK30"/>
    <mergeCell ref="C31:G31"/>
    <mergeCell ref="AC68:AI68"/>
    <mergeCell ref="AC69:AI69"/>
    <mergeCell ref="AC70:AI70"/>
    <mergeCell ref="AC71:AI71"/>
    <mergeCell ref="B53:B57"/>
    <mergeCell ref="C53:G57"/>
    <mergeCell ref="J53:AK53"/>
    <mergeCell ref="J55:P55"/>
    <mergeCell ref="H31:O31"/>
    <mergeCell ref="B35:B38"/>
    <mergeCell ref="Q54:AK54"/>
    <mergeCell ref="Q55:AK55"/>
    <mergeCell ref="Q56:AK56"/>
    <mergeCell ref="Q57:AK57"/>
    <mergeCell ref="B2:AB2"/>
    <mergeCell ref="B51:B52"/>
    <mergeCell ref="C51:G52"/>
    <mergeCell ref="J42:X42"/>
    <mergeCell ref="B39:B41"/>
    <mergeCell ref="C39:G41"/>
    <mergeCell ref="B42:B43"/>
    <mergeCell ref="C42:G43"/>
    <mergeCell ref="J43:X43"/>
    <mergeCell ref="B26:B27"/>
    <mergeCell ref="C26:G27"/>
    <mergeCell ref="J21:P21"/>
    <mergeCell ref="J22:P22"/>
    <mergeCell ref="J23:P23"/>
    <mergeCell ref="B11:G11"/>
    <mergeCell ref="H11:L11"/>
    <mergeCell ref="M11:AK11"/>
    <mergeCell ref="B14:G14"/>
    <mergeCell ref="H14:L14"/>
    <mergeCell ref="M14:AK14"/>
    <mergeCell ref="J20:P20"/>
    <mergeCell ref="J24:P24"/>
    <mergeCell ref="J25:P25"/>
    <mergeCell ref="Q16:AK16"/>
  </mergeCells>
  <phoneticPr fontId="2"/>
  <dataValidations count="3">
    <dataValidation type="list" allowBlank="1" showInputMessage="1" showErrorMessage="1" sqref="I8:I9 Q8:Q9 W8:W9 I16:I25 I28:I30 I35:I38 AH78 AH74 I42:I50 I53:I60 I62" xr:uid="{00000000-0002-0000-0B00-000000000000}">
      <formula1>"□,■"</formula1>
    </dataValidation>
    <dataValidation type="list" allowBlank="1" showInputMessage="1" showErrorMessage="1" sqref="B26 B16 B35 B53 B58 B63 B31:B32 B28 B39 B42 B51 B44 B47" xr:uid="{00000000-0002-0000-0B00-000001000000}">
      <formula1>"□,☑"</formula1>
    </dataValidation>
    <dataValidation type="list" allowBlank="1" showInputMessage="1" showErrorMessage="1" sqref="I32:W34" xr:uid="{00000000-0002-0000-0B00-000003000000}">
      <formula1>$AM$73:$AM$109</formula1>
    </dataValidation>
  </dataValidations>
  <pageMargins left="0.70866141732283472" right="0.15748031496062992" top="0.31496062992125984" bottom="0.15748031496062992" header="0.19685039370078741" footer="0.19685039370078741"/>
  <pageSetup paperSize="9" scale="93" orientation="portrait" r:id="rId1"/>
  <headerFooter alignWithMargins="0"/>
  <rowBreaks count="1" manualBreakCount="1">
    <brk id="43" max="37"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S51"/>
  <sheetViews>
    <sheetView showGridLines="0" view="pageBreakPreview" topLeftCell="A17" zoomScaleNormal="100" zoomScaleSheetLayoutView="100" workbookViewId="0">
      <selection activeCell="AF3" sqref="AF3"/>
    </sheetView>
  </sheetViews>
  <sheetFormatPr defaultColWidth="13.7109375" defaultRowHeight="12" x14ac:dyDescent="0.15"/>
  <cols>
    <col min="1" max="1" width="0.85546875" style="132" customWidth="1"/>
    <col min="2" max="9" width="2.28515625" style="132" customWidth="1"/>
    <col min="10" max="16" width="2.5703125" style="132" customWidth="1"/>
    <col min="17" max="22" width="3" style="132" customWidth="1"/>
    <col min="23" max="23" width="1.7109375" style="132" customWidth="1"/>
    <col min="24" max="39" width="3" style="132" customWidth="1"/>
    <col min="40" max="40" width="0.140625" style="132" customWidth="1"/>
    <col min="41" max="41" width="0.85546875" style="132" customWidth="1"/>
    <col min="42" max="42" width="2.28515625" style="132" customWidth="1"/>
    <col min="43" max="43" width="67.28515625" style="132" customWidth="1"/>
    <col min="44" max="45" width="13.7109375" style="132"/>
    <col min="46" max="46" width="12.5703125" style="132" customWidth="1"/>
    <col min="47" max="49" width="13.7109375" style="132" hidden="1" customWidth="1"/>
    <col min="50" max="50" width="8.85546875" style="132" hidden="1" customWidth="1"/>
    <col min="51" max="70" width="13.7109375" style="132" hidden="1" customWidth="1"/>
    <col min="71" max="71" width="9.28515625" style="132" customWidth="1"/>
    <col min="72" max="16384" width="13.7109375" style="132"/>
  </cols>
  <sheetData>
    <row r="1" spans="1:71" ht="14.25" customHeight="1" x14ac:dyDescent="0.15">
      <c r="A1" s="198"/>
      <c r="B1" s="1685" t="s">
        <v>961</v>
      </c>
      <c r="C1" s="1685"/>
      <c r="D1" s="2068"/>
      <c r="E1" s="1685"/>
      <c r="F1" s="1685"/>
      <c r="G1" s="1685"/>
      <c r="H1" s="1685"/>
      <c r="I1" s="1685"/>
      <c r="J1" s="1685"/>
      <c r="K1" s="1685"/>
      <c r="AI1" s="201"/>
      <c r="AJ1" s="201"/>
      <c r="AK1" s="201"/>
      <c r="AL1" s="201"/>
      <c r="AM1" s="136" t="s">
        <v>1117</v>
      </c>
    </row>
    <row r="2" spans="1:71" ht="12.75" x14ac:dyDescent="0.15">
      <c r="A2" s="198"/>
      <c r="B2" s="2195">
        <f>'提出リスト (共同居住型以外)'!B2</f>
        <v>0</v>
      </c>
      <c r="C2" s="2195"/>
      <c r="D2" s="2195"/>
      <c r="E2" s="2195"/>
      <c r="F2" s="2195"/>
      <c r="G2" s="2195"/>
      <c r="H2" s="2195"/>
      <c r="I2" s="2195"/>
      <c r="J2" s="2195"/>
      <c r="K2" s="2195"/>
      <c r="L2" s="2195"/>
      <c r="M2" s="2195"/>
      <c r="N2" s="2195"/>
      <c r="O2" s="2195"/>
      <c r="P2" s="2195"/>
      <c r="Q2" s="2195"/>
      <c r="R2" s="2195"/>
      <c r="S2" s="2195"/>
      <c r="T2" s="2195"/>
      <c r="U2" s="2195"/>
      <c r="V2" s="2195"/>
      <c r="W2" s="2195"/>
      <c r="X2" s="2195"/>
      <c r="Y2" s="2195"/>
      <c r="Z2" s="2195"/>
      <c r="AA2" s="2195"/>
      <c r="AB2" s="2195"/>
      <c r="AH2" s="201"/>
      <c r="AI2" s="201"/>
      <c r="AJ2" s="201"/>
      <c r="AK2" s="201"/>
      <c r="AL2" s="201"/>
      <c r="AM2" s="201"/>
    </row>
    <row r="3" spans="1:71" ht="12.75" x14ac:dyDescent="0.15">
      <c r="A3" s="198"/>
      <c r="B3" s="148"/>
      <c r="C3" s="148"/>
      <c r="D3" s="148"/>
      <c r="E3" s="148"/>
      <c r="F3" s="148"/>
      <c r="G3" s="148"/>
      <c r="H3" s="148"/>
      <c r="I3" s="148"/>
      <c r="AH3" s="201"/>
      <c r="AI3" s="201"/>
      <c r="AJ3" s="201"/>
      <c r="AK3" s="201"/>
      <c r="AL3" s="201"/>
      <c r="AM3" s="201"/>
    </row>
    <row r="4" spans="1:71" ht="21" customHeight="1" x14ac:dyDescent="0.15">
      <c r="A4" s="198"/>
      <c r="B4" s="1237" t="s">
        <v>916</v>
      </c>
      <c r="C4" s="1409"/>
      <c r="D4" s="1409"/>
      <c r="E4" s="1409"/>
      <c r="F4" s="1409"/>
      <c r="G4" s="1409"/>
      <c r="H4" s="1409"/>
      <c r="I4" s="1409"/>
      <c r="J4" s="1409"/>
      <c r="K4" s="1409"/>
      <c r="L4" s="1409"/>
      <c r="M4" s="1409"/>
      <c r="N4" s="1409"/>
      <c r="O4" s="1409"/>
      <c r="P4" s="1409"/>
      <c r="Q4" s="1409"/>
      <c r="R4" s="1409"/>
      <c r="S4" s="1409"/>
      <c r="T4" s="1409"/>
      <c r="U4" s="1409"/>
      <c r="V4" s="1409"/>
      <c r="W4" s="1409"/>
      <c r="X4" s="1409"/>
      <c r="Y4" s="1409"/>
      <c r="Z4" s="1409"/>
      <c r="AA4" s="1409"/>
      <c r="AB4" s="1409"/>
      <c r="AC4" s="1409"/>
      <c r="AD4" s="1409"/>
      <c r="AE4" s="1409"/>
      <c r="AF4" s="1409"/>
      <c r="AG4" s="1409"/>
      <c r="AH4" s="1409"/>
      <c r="AI4" s="1409"/>
      <c r="AJ4" s="1409"/>
      <c r="AK4" s="1409"/>
      <c r="AL4" s="1409"/>
      <c r="AM4" s="1409"/>
      <c r="AN4" s="202"/>
    </row>
    <row r="5" spans="1:71" ht="30" customHeight="1" x14ac:dyDescent="0.15">
      <c r="A5" s="198"/>
      <c r="B5" s="2326" t="s">
        <v>1019</v>
      </c>
      <c r="C5" s="2326"/>
      <c r="D5" s="2326"/>
      <c r="E5" s="2326"/>
      <c r="F5" s="2326"/>
      <c r="G5" s="2326"/>
      <c r="H5" s="2326"/>
      <c r="I5" s="2326"/>
      <c r="J5" s="2326"/>
      <c r="K5" s="2326"/>
      <c r="L5" s="2326"/>
      <c r="M5" s="2326"/>
      <c r="N5" s="2326"/>
      <c r="O5" s="2326"/>
      <c r="P5" s="2326"/>
      <c r="Q5" s="2326"/>
      <c r="R5" s="2326"/>
      <c r="S5" s="2326"/>
      <c r="T5" s="2326"/>
      <c r="U5" s="2326"/>
      <c r="V5" s="2326"/>
      <c r="W5" s="2326"/>
      <c r="X5" s="2326"/>
      <c r="Y5" s="2326"/>
      <c r="Z5" s="2326"/>
      <c r="AA5" s="2326"/>
      <c r="AB5" s="2326"/>
      <c r="AC5" s="2326"/>
      <c r="AD5" s="2326"/>
      <c r="AE5" s="2326"/>
      <c r="AF5" s="2326"/>
      <c r="AG5" s="2326"/>
      <c r="AH5" s="2326"/>
      <c r="AI5" s="2326"/>
      <c r="AJ5" s="2326"/>
      <c r="AK5" s="2326"/>
      <c r="AL5" s="2326"/>
      <c r="AM5" s="2326"/>
      <c r="AN5" s="145"/>
    </row>
    <row r="6" spans="1:71" ht="30" customHeight="1" x14ac:dyDescent="0.15">
      <c r="B6" s="2327" t="s">
        <v>754</v>
      </c>
      <c r="C6" s="2328"/>
      <c r="D6" s="2328"/>
      <c r="E6" s="2328"/>
      <c r="F6" s="2328"/>
      <c r="G6" s="2328"/>
      <c r="H6" s="2328"/>
      <c r="I6" s="2328"/>
      <c r="J6" s="2328"/>
      <c r="K6" s="2328"/>
      <c r="L6" s="2328"/>
      <c r="M6" s="2328"/>
      <c r="N6" s="2328"/>
      <c r="O6" s="2328"/>
      <c r="P6" s="2328"/>
      <c r="Q6" s="2328"/>
      <c r="R6" s="2328"/>
      <c r="S6" s="2328"/>
      <c r="T6" s="2328"/>
      <c r="U6" s="2328"/>
      <c r="V6" s="2328"/>
      <c r="W6" s="2328"/>
      <c r="X6" s="2328"/>
      <c r="Y6" s="2328"/>
      <c r="Z6" s="2328"/>
      <c r="AA6" s="2328"/>
      <c r="AB6" s="2328"/>
      <c r="AC6" s="2328"/>
      <c r="AD6" s="2328"/>
      <c r="AE6" s="2328"/>
      <c r="AF6" s="2328"/>
      <c r="AG6" s="2328"/>
      <c r="AH6" s="2328"/>
      <c r="AI6" s="2328"/>
      <c r="AJ6" s="2328"/>
      <c r="AK6" s="2328"/>
      <c r="AL6" s="2328"/>
      <c r="AM6" s="2329"/>
      <c r="AQ6" s="2338"/>
      <c r="AR6" s="2338"/>
      <c r="AS6" s="2338"/>
      <c r="AT6" s="2338"/>
      <c r="AU6" s="2338"/>
      <c r="AV6" s="2338"/>
      <c r="AW6" s="2338"/>
      <c r="AX6" s="2338"/>
      <c r="AY6" s="2338"/>
      <c r="AZ6" s="2338"/>
      <c r="BA6" s="2338"/>
      <c r="BB6" s="2338"/>
      <c r="BC6" s="2338"/>
      <c r="BD6" s="2338"/>
      <c r="BE6" s="2338"/>
      <c r="BF6" s="2338"/>
      <c r="BG6" s="2338"/>
      <c r="BH6" s="2338"/>
      <c r="BI6" s="2338"/>
      <c r="BJ6" s="2338"/>
      <c r="BK6" s="2338"/>
      <c r="BL6" s="2338"/>
      <c r="BM6" s="2338"/>
      <c r="BN6" s="2338"/>
      <c r="BO6" s="2338"/>
      <c r="BP6" s="2338"/>
      <c r="BQ6" s="2338"/>
      <c r="BR6" s="2338"/>
      <c r="BS6" s="2338"/>
    </row>
    <row r="7" spans="1:71" ht="30" customHeight="1" x14ac:dyDescent="0.15">
      <c r="B7" s="1469" t="s">
        <v>785</v>
      </c>
      <c r="C7" s="1470"/>
      <c r="D7" s="1470"/>
      <c r="E7" s="1470"/>
      <c r="F7" s="1470"/>
      <c r="G7" s="1470"/>
      <c r="H7" s="1470"/>
      <c r="I7" s="1470"/>
      <c r="J7" s="1470"/>
      <c r="K7" s="1470"/>
      <c r="L7" s="1470"/>
      <c r="M7" s="1471"/>
      <c r="N7" s="2209" t="s">
        <v>786</v>
      </c>
      <c r="O7" s="2339"/>
      <c r="P7" s="2339"/>
      <c r="Q7" s="2339"/>
      <c r="R7" s="2339"/>
      <c r="S7" s="2339"/>
      <c r="T7" s="2339"/>
      <c r="U7" s="2339"/>
      <c r="V7" s="2339"/>
      <c r="W7" s="2339"/>
      <c r="X7" s="2339"/>
      <c r="Y7" s="2339"/>
      <c r="Z7" s="2339"/>
      <c r="AA7" s="2339"/>
      <c r="AB7" s="2339"/>
      <c r="AC7" s="2339"/>
      <c r="AD7" s="2339"/>
      <c r="AE7" s="2339"/>
      <c r="AF7" s="2340"/>
      <c r="AG7" s="2341" t="s">
        <v>787</v>
      </c>
      <c r="AH7" s="2339"/>
      <c r="AI7" s="2339"/>
      <c r="AJ7" s="2339"/>
      <c r="AK7" s="2339"/>
      <c r="AL7" s="2339"/>
      <c r="AM7" s="2340"/>
      <c r="AQ7" s="2338"/>
      <c r="AR7" s="2338"/>
      <c r="AS7" s="2338"/>
      <c r="AT7" s="2338"/>
      <c r="AU7" s="2338"/>
      <c r="AV7" s="2338"/>
      <c r="AW7" s="2338"/>
      <c r="AX7" s="2338"/>
      <c r="AY7" s="2338"/>
      <c r="AZ7" s="2338"/>
      <c r="BA7" s="2338"/>
      <c r="BB7" s="2338"/>
      <c r="BC7" s="2338"/>
      <c r="BD7" s="2338"/>
      <c r="BE7" s="2338"/>
      <c r="BF7" s="2338"/>
      <c r="BG7" s="2338"/>
      <c r="BH7" s="2338"/>
      <c r="BI7" s="2338"/>
      <c r="BJ7" s="2338"/>
      <c r="BK7" s="2338"/>
      <c r="BL7" s="2338"/>
      <c r="BM7" s="2338"/>
      <c r="BN7" s="2338"/>
      <c r="BO7" s="2338"/>
      <c r="BP7" s="2338"/>
      <c r="BQ7" s="2338"/>
      <c r="BR7" s="2338"/>
      <c r="BS7" s="2338"/>
    </row>
    <row r="8" spans="1:71" ht="18" customHeight="1" x14ac:dyDescent="0.15">
      <c r="B8" s="2342"/>
      <c r="C8" s="2343"/>
      <c r="D8" s="2343"/>
      <c r="E8" s="2343"/>
      <c r="F8" s="2343"/>
      <c r="G8" s="2343"/>
      <c r="H8" s="2343"/>
      <c r="I8" s="2343"/>
      <c r="J8" s="2343"/>
      <c r="K8" s="2343"/>
      <c r="L8" s="2343"/>
      <c r="M8" s="2344"/>
      <c r="N8" s="2348"/>
      <c r="O8" s="2349"/>
      <c r="P8" s="2349"/>
      <c r="Q8" s="2349"/>
      <c r="R8" s="2349"/>
      <c r="S8" s="2349"/>
      <c r="T8" s="2349"/>
      <c r="U8" s="2349"/>
      <c r="V8" s="2349"/>
      <c r="W8" s="2349"/>
      <c r="X8" s="2349"/>
      <c r="Y8" s="2349"/>
      <c r="Z8" s="2349"/>
      <c r="AA8" s="2349"/>
      <c r="AB8" s="2349"/>
      <c r="AC8" s="2349"/>
      <c r="AD8" s="2349"/>
      <c r="AE8" s="2349"/>
      <c r="AF8" s="2350"/>
      <c r="AG8" s="2330"/>
      <c r="AH8" s="2331"/>
      <c r="AI8" s="2331"/>
      <c r="AJ8" s="2331"/>
      <c r="AK8" s="2331"/>
      <c r="AL8" s="2331"/>
      <c r="AM8" s="2334" t="s">
        <v>706</v>
      </c>
      <c r="AQ8" s="2338"/>
      <c r="AR8" s="2338"/>
      <c r="AS8" s="2338"/>
      <c r="AT8" s="2338"/>
      <c r="AU8" s="2338"/>
      <c r="AV8" s="2338"/>
      <c r="AW8" s="2338"/>
      <c r="AX8" s="2338"/>
      <c r="AY8" s="2338"/>
      <c r="AZ8" s="2338"/>
      <c r="BA8" s="2338"/>
      <c r="BB8" s="2338"/>
      <c r="BC8" s="2338"/>
      <c r="BD8" s="2338"/>
      <c r="BE8" s="2338"/>
      <c r="BF8" s="2338"/>
      <c r="BG8" s="2338"/>
      <c r="BH8" s="2338"/>
      <c r="BI8" s="2338"/>
      <c r="BJ8" s="2338"/>
      <c r="BK8" s="2338"/>
      <c r="BL8" s="2338"/>
      <c r="BM8" s="2338"/>
      <c r="BN8" s="2338"/>
      <c r="BO8" s="2338"/>
      <c r="BP8" s="2338"/>
      <c r="BQ8" s="2338"/>
      <c r="BR8" s="2338"/>
      <c r="BS8" s="2338"/>
    </row>
    <row r="9" spans="1:71" ht="18" customHeight="1" x14ac:dyDescent="0.15">
      <c r="B9" s="2345"/>
      <c r="C9" s="2346"/>
      <c r="D9" s="2346"/>
      <c r="E9" s="2346"/>
      <c r="F9" s="2346"/>
      <c r="G9" s="2346"/>
      <c r="H9" s="2346"/>
      <c r="I9" s="2346"/>
      <c r="J9" s="2346"/>
      <c r="K9" s="2346"/>
      <c r="L9" s="2346"/>
      <c r="M9" s="2347"/>
      <c r="N9" s="2335"/>
      <c r="O9" s="2336"/>
      <c r="P9" s="2336"/>
      <c r="Q9" s="2336"/>
      <c r="R9" s="2336"/>
      <c r="S9" s="2336"/>
      <c r="T9" s="2336"/>
      <c r="U9" s="2336"/>
      <c r="V9" s="2336"/>
      <c r="W9" s="2336"/>
      <c r="X9" s="2336"/>
      <c r="Y9" s="2336"/>
      <c r="Z9" s="2336"/>
      <c r="AA9" s="2336"/>
      <c r="AB9" s="2336"/>
      <c r="AC9" s="2336"/>
      <c r="AD9" s="2336"/>
      <c r="AE9" s="2336"/>
      <c r="AF9" s="2337"/>
      <c r="AG9" s="2332"/>
      <c r="AH9" s="2333"/>
      <c r="AI9" s="2333"/>
      <c r="AJ9" s="2333"/>
      <c r="AK9" s="2333"/>
      <c r="AL9" s="2333"/>
      <c r="AM9" s="1385"/>
      <c r="AQ9" s="2338"/>
      <c r="AR9" s="2338"/>
      <c r="AS9" s="2338"/>
      <c r="AT9" s="2338"/>
      <c r="AU9" s="2338"/>
      <c r="AV9" s="2338"/>
      <c r="AW9" s="2338"/>
      <c r="AX9" s="2338"/>
      <c r="AY9" s="2338"/>
      <c r="AZ9" s="2338"/>
      <c r="BA9" s="2338"/>
      <c r="BB9" s="2338"/>
      <c r="BC9" s="2338"/>
      <c r="BD9" s="2338"/>
      <c r="BE9" s="2338"/>
      <c r="BF9" s="2338"/>
      <c r="BG9" s="2338"/>
      <c r="BH9" s="2338"/>
      <c r="BI9" s="2338"/>
      <c r="BJ9" s="2338"/>
      <c r="BK9" s="2338"/>
      <c r="BL9" s="2338"/>
      <c r="BM9" s="2338"/>
      <c r="BN9" s="2338"/>
      <c r="BO9" s="2338"/>
      <c r="BP9" s="2338"/>
      <c r="BQ9" s="2338"/>
      <c r="BR9" s="2338"/>
      <c r="BS9" s="2338"/>
    </row>
    <row r="10" spans="1:71" ht="18" customHeight="1" x14ac:dyDescent="0.15">
      <c r="B10" s="2342"/>
      <c r="C10" s="2343"/>
      <c r="D10" s="2343"/>
      <c r="E10" s="2343"/>
      <c r="F10" s="2343"/>
      <c r="G10" s="2343"/>
      <c r="H10" s="2343"/>
      <c r="I10" s="2343"/>
      <c r="J10" s="2343"/>
      <c r="K10" s="2343"/>
      <c r="L10" s="2343"/>
      <c r="M10" s="2344"/>
      <c r="N10" s="2348"/>
      <c r="O10" s="2349"/>
      <c r="P10" s="2349"/>
      <c r="Q10" s="2349"/>
      <c r="R10" s="2349"/>
      <c r="S10" s="2349"/>
      <c r="T10" s="2349"/>
      <c r="U10" s="2349"/>
      <c r="V10" s="2349"/>
      <c r="W10" s="2349"/>
      <c r="X10" s="2349"/>
      <c r="Y10" s="2349"/>
      <c r="Z10" s="2349"/>
      <c r="AA10" s="2349"/>
      <c r="AB10" s="2349"/>
      <c r="AC10" s="2349"/>
      <c r="AD10" s="2349"/>
      <c r="AE10" s="2349"/>
      <c r="AF10" s="2350"/>
      <c r="AG10" s="2330"/>
      <c r="AH10" s="2331"/>
      <c r="AI10" s="2331"/>
      <c r="AJ10" s="2331"/>
      <c r="AK10" s="2331"/>
      <c r="AL10" s="2331"/>
      <c r="AM10" s="2334" t="s">
        <v>706</v>
      </c>
      <c r="AQ10" s="2338"/>
      <c r="AR10" s="2338"/>
      <c r="AS10" s="2338"/>
      <c r="AT10" s="2338"/>
      <c r="AU10" s="2338"/>
      <c r="AV10" s="2338"/>
      <c r="AW10" s="2338"/>
      <c r="AX10" s="2338"/>
      <c r="AY10" s="2338"/>
      <c r="AZ10" s="2338"/>
      <c r="BA10" s="2338"/>
      <c r="BB10" s="2338"/>
      <c r="BC10" s="2338"/>
      <c r="BD10" s="2338"/>
      <c r="BE10" s="2338"/>
      <c r="BF10" s="2338"/>
      <c r="BG10" s="2338"/>
      <c r="BH10" s="2338"/>
      <c r="BI10" s="2338"/>
      <c r="BJ10" s="2338"/>
      <c r="BK10" s="2338"/>
      <c r="BL10" s="2338"/>
      <c r="BM10" s="2338"/>
      <c r="BN10" s="2338"/>
      <c r="BO10" s="2338"/>
      <c r="BP10" s="2338"/>
      <c r="BQ10" s="2338"/>
      <c r="BR10" s="2338"/>
      <c r="BS10" s="2338"/>
    </row>
    <row r="11" spans="1:71" ht="18" customHeight="1" x14ac:dyDescent="0.15">
      <c r="B11" s="2345"/>
      <c r="C11" s="2346"/>
      <c r="D11" s="2346"/>
      <c r="E11" s="2346"/>
      <c r="F11" s="2346"/>
      <c r="G11" s="2346"/>
      <c r="H11" s="2346"/>
      <c r="I11" s="2346"/>
      <c r="J11" s="2346"/>
      <c r="K11" s="2346"/>
      <c r="L11" s="2346"/>
      <c r="M11" s="2347"/>
      <c r="N11" s="2335"/>
      <c r="O11" s="2336"/>
      <c r="P11" s="2336"/>
      <c r="Q11" s="2336"/>
      <c r="R11" s="2336"/>
      <c r="S11" s="2336"/>
      <c r="T11" s="2336"/>
      <c r="U11" s="2336"/>
      <c r="V11" s="2336"/>
      <c r="W11" s="2336"/>
      <c r="X11" s="2336"/>
      <c r="Y11" s="2336"/>
      <c r="Z11" s="2336"/>
      <c r="AA11" s="2336"/>
      <c r="AB11" s="2336"/>
      <c r="AC11" s="2336"/>
      <c r="AD11" s="2336"/>
      <c r="AE11" s="2336"/>
      <c r="AF11" s="2337"/>
      <c r="AG11" s="2332"/>
      <c r="AH11" s="2333"/>
      <c r="AI11" s="2333"/>
      <c r="AJ11" s="2333"/>
      <c r="AK11" s="2333"/>
      <c r="AL11" s="2333"/>
      <c r="AM11" s="1397"/>
      <c r="AQ11" s="2338"/>
      <c r="AR11" s="2338"/>
      <c r="AS11" s="2338"/>
      <c r="AT11" s="2338"/>
      <c r="AU11" s="2338"/>
      <c r="AV11" s="2338"/>
      <c r="AW11" s="2338"/>
      <c r="AX11" s="2338"/>
      <c r="AY11" s="2338"/>
      <c r="AZ11" s="2338"/>
      <c r="BA11" s="2338"/>
      <c r="BB11" s="2338"/>
      <c r="BC11" s="2338"/>
      <c r="BD11" s="2338"/>
      <c r="BE11" s="2338"/>
      <c r="BF11" s="2338"/>
      <c r="BG11" s="2338"/>
      <c r="BH11" s="2338"/>
      <c r="BI11" s="2338"/>
      <c r="BJ11" s="2338"/>
      <c r="BK11" s="2338"/>
      <c r="BL11" s="2338"/>
      <c r="BM11" s="2338"/>
      <c r="BN11" s="2338"/>
      <c r="BO11" s="2338"/>
      <c r="BP11" s="2338"/>
      <c r="BQ11" s="2338"/>
      <c r="BR11" s="2338"/>
      <c r="BS11" s="2338"/>
    </row>
    <row r="12" spans="1:71" ht="18" customHeight="1" x14ac:dyDescent="0.15">
      <c r="B12" s="2342"/>
      <c r="C12" s="2343"/>
      <c r="D12" s="2343"/>
      <c r="E12" s="2343"/>
      <c r="F12" s="2343"/>
      <c r="G12" s="2343"/>
      <c r="H12" s="2343"/>
      <c r="I12" s="2343"/>
      <c r="J12" s="2343"/>
      <c r="K12" s="2343"/>
      <c r="L12" s="2343"/>
      <c r="M12" s="2344"/>
      <c r="N12" s="2348"/>
      <c r="O12" s="2349"/>
      <c r="P12" s="2349"/>
      <c r="Q12" s="2349"/>
      <c r="R12" s="2349"/>
      <c r="S12" s="2349"/>
      <c r="T12" s="2349"/>
      <c r="U12" s="2349"/>
      <c r="V12" s="2349"/>
      <c r="W12" s="2349"/>
      <c r="X12" s="2349"/>
      <c r="Y12" s="2349"/>
      <c r="Z12" s="2349"/>
      <c r="AA12" s="2349"/>
      <c r="AB12" s="2349"/>
      <c r="AC12" s="2349"/>
      <c r="AD12" s="2349"/>
      <c r="AE12" s="2349"/>
      <c r="AF12" s="2350"/>
      <c r="AG12" s="2330"/>
      <c r="AH12" s="2331"/>
      <c r="AI12" s="2331"/>
      <c r="AJ12" s="2331"/>
      <c r="AK12" s="2331"/>
      <c r="AL12" s="2331"/>
      <c r="AM12" s="2334" t="s">
        <v>706</v>
      </c>
      <c r="AQ12" s="2338"/>
      <c r="AR12" s="2338"/>
      <c r="AS12" s="2338"/>
      <c r="AT12" s="2338"/>
      <c r="AU12" s="2338"/>
      <c r="AV12" s="2338"/>
      <c r="AW12" s="2338"/>
      <c r="AX12" s="2338"/>
      <c r="AY12" s="2338"/>
      <c r="AZ12" s="2338"/>
      <c r="BA12" s="2338"/>
      <c r="BB12" s="2338"/>
      <c r="BC12" s="2338"/>
      <c r="BD12" s="2338"/>
      <c r="BE12" s="2338"/>
      <c r="BF12" s="2338"/>
      <c r="BG12" s="2338"/>
      <c r="BH12" s="2338"/>
      <c r="BI12" s="2338"/>
      <c r="BJ12" s="2338"/>
      <c r="BK12" s="2338"/>
      <c r="BL12" s="2338"/>
      <c r="BM12" s="2338"/>
      <c r="BN12" s="2338"/>
      <c r="BO12" s="2338"/>
      <c r="BP12" s="2338"/>
      <c r="BQ12" s="2338"/>
      <c r="BR12" s="2338"/>
      <c r="BS12" s="2338"/>
    </row>
    <row r="13" spans="1:71" ht="18" customHeight="1" x14ac:dyDescent="0.15">
      <c r="B13" s="2345"/>
      <c r="C13" s="2346"/>
      <c r="D13" s="2346"/>
      <c r="E13" s="2346"/>
      <c r="F13" s="2346"/>
      <c r="G13" s="2346"/>
      <c r="H13" s="2346"/>
      <c r="I13" s="2346"/>
      <c r="J13" s="2346"/>
      <c r="K13" s="2346"/>
      <c r="L13" s="2346"/>
      <c r="M13" s="2347"/>
      <c r="N13" s="2335"/>
      <c r="O13" s="2336"/>
      <c r="P13" s="2336"/>
      <c r="Q13" s="2336"/>
      <c r="R13" s="2336"/>
      <c r="S13" s="2336"/>
      <c r="T13" s="2336"/>
      <c r="U13" s="2336"/>
      <c r="V13" s="2336"/>
      <c r="W13" s="2336"/>
      <c r="X13" s="2336"/>
      <c r="Y13" s="2336"/>
      <c r="Z13" s="2336"/>
      <c r="AA13" s="2336"/>
      <c r="AB13" s="2336"/>
      <c r="AC13" s="2336"/>
      <c r="AD13" s="2336"/>
      <c r="AE13" s="2336"/>
      <c r="AF13" s="2337"/>
      <c r="AG13" s="2332"/>
      <c r="AH13" s="2333"/>
      <c r="AI13" s="2333"/>
      <c r="AJ13" s="2333"/>
      <c r="AK13" s="2333"/>
      <c r="AL13" s="2333"/>
      <c r="AM13" s="1397"/>
      <c r="AQ13" s="2338"/>
      <c r="AR13" s="2338"/>
      <c r="AS13" s="2338"/>
      <c r="AT13" s="2338"/>
      <c r="AU13" s="2338"/>
      <c r="AV13" s="2338"/>
      <c r="AW13" s="2338"/>
      <c r="AX13" s="2338"/>
      <c r="AY13" s="2338"/>
      <c r="AZ13" s="2338"/>
      <c r="BA13" s="2338"/>
      <c r="BB13" s="2338"/>
      <c r="BC13" s="2338"/>
      <c r="BD13" s="2338"/>
      <c r="BE13" s="2338"/>
      <c r="BF13" s="2338"/>
      <c r="BG13" s="2338"/>
      <c r="BH13" s="2338"/>
      <c r="BI13" s="2338"/>
      <c r="BJ13" s="2338"/>
      <c r="BK13" s="2338"/>
      <c r="BL13" s="2338"/>
      <c r="BM13" s="2338"/>
      <c r="BN13" s="2338"/>
      <c r="BO13" s="2338"/>
      <c r="BP13" s="2338"/>
      <c r="BQ13" s="2338"/>
      <c r="BR13" s="2338"/>
      <c r="BS13" s="2338"/>
    </row>
    <row r="14" spans="1:71" ht="18" customHeight="1" x14ac:dyDescent="0.15">
      <c r="B14" s="2342"/>
      <c r="C14" s="2343"/>
      <c r="D14" s="2343"/>
      <c r="E14" s="2343"/>
      <c r="F14" s="2343"/>
      <c r="G14" s="2343"/>
      <c r="H14" s="2343"/>
      <c r="I14" s="2343"/>
      <c r="J14" s="2343"/>
      <c r="K14" s="2343"/>
      <c r="L14" s="2343"/>
      <c r="M14" s="2344"/>
      <c r="N14" s="2348"/>
      <c r="O14" s="2349"/>
      <c r="P14" s="2349"/>
      <c r="Q14" s="2349"/>
      <c r="R14" s="2349"/>
      <c r="S14" s="2349"/>
      <c r="T14" s="2349"/>
      <c r="U14" s="2349"/>
      <c r="V14" s="2349"/>
      <c r="W14" s="2349"/>
      <c r="X14" s="2349"/>
      <c r="Y14" s="2349"/>
      <c r="Z14" s="2349"/>
      <c r="AA14" s="2349"/>
      <c r="AB14" s="2349"/>
      <c r="AC14" s="2349"/>
      <c r="AD14" s="2349"/>
      <c r="AE14" s="2349"/>
      <c r="AF14" s="2350"/>
      <c r="AG14" s="2330"/>
      <c r="AH14" s="2331"/>
      <c r="AI14" s="2331"/>
      <c r="AJ14" s="2331"/>
      <c r="AK14" s="2331"/>
      <c r="AL14" s="2331"/>
      <c r="AM14" s="2334" t="s">
        <v>706</v>
      </c>
      <c r="AQ14" s="2338"/>
      <c r="AR14" s="2338"/>
      <c r="AS14" s="2338"/>
      <c r="AT14" s="2338"/>
      <c r="AU14" s="2338"/>
      <c r="AV14" s="2338"/>
      <c r="AW14" s="2338"/>
      <c r="AX14" s="2338"/>
      <c r="AY14" s="2338"/>
      <c r="AZ14" s="2338"/>
      <c r="BA14" s="2338"/>
      <c r="BB14" s="2338"/>
      <c r="BC14" s="2338"/>
      <c r="BD14" s="2338"/>
      <c r="BE14" s="2338"/>
      <c r="BF14" s="2338"/>
      <c r="BG14" s="2338"/>
      <c r="BH14" s="2338"/>
      <c r="BI14" s="2338"/>
      <c r="BJ14" s="2338"/>
      <c r="BK14" s="2338"/>
      <c r="BL14" s="2338"/>
      <c r="BM14" s="2338"/>
      <c r="BN14" s="2338"/>
      <c r="BO14" s="2338"/>
      <c r="BP14" s="2338"/>
      <c r="BQ14" s="2338"/>
      <c r="BR14" s="2338"/>
      <c r="BS14" s="2338"/>
    </row>
    <row r="15" spans="1:71" ht="18" customHeight="1" x14ac:dyDescent="0.15">
      <c r="B15" s="2345"/>
      <c r="C15" s="2346"/>
      <c r="D15" s="2346"/>
      <c r="E15" s="2346"/>
      <c r="F15" s="2346"/>
      <c r="G15" s="2346"/>
      <c r="H15" s="2346"/>
      <c r="I15" s="2346"/>
      <c r="J15" s="2346"/>
      <c r="K15" s="2346"/>
      <c r="L15" s="2346"/>
      <c r="M15" s="2347"/>
      <c r="N15" s="2335"/>
      <c r="O15" s="2336"/>
      <c r="P15" s="2336"/>
      <c r="Q15" s="2336"/>
      <c r="R15" s="2336"/>
      <c r="S15" s="2336"/>
      <c r="T15" s="2336"/>
      <c r="U15" s="2336"/>
      <c r="V15" s="2336"/>
      <c r="W15" s="2336"/>
      <c r="X15" s="2336"/>
      <c r="Y15" s="2336"/>
      <c r="Z15" s="2336"/>
      <c r="AA15" s="2336"/>
      <c r="AB15" s="2336"/>
      <c r="AC15" s="2336"/>
      <c r="AD15" s="2336"/>
      <c r="AE15" s="2336"/>
      <c r="AF15" s="2337"/>
      <c r="AG15" s="2332"/>
      <c r="AH15" s="2333"/>
      <c r="AI15" s="2333"/>
      <c r="AJ15" s="2333"/>
      <c r="AK15" s="2333"/>
      <c r="AL15" s="2333"/>
      <c r="AM15" s="1397"/>
      <c r="AQ15" s="2338"/>
      <c r="AR15" s="2338"/>
      <c r="AS15" s="2338"/>
      <c r="AT15" s="2338"/>
      <c r="AU15" s="2338"/>
      <c r="AV15" s="2338"/>
      <c r="AW15" s="2338"/>
      <c r="AX15" s="2338"/>
      <c r="AY15" s="2338"/>
      <c r="AZ15" s="2338"/>
      <c r="BA15" s="2338"/>
      <c r="BB15" s="2338"/>
      <c r="BC15" s="2338"/>
      <c r="BD15" s="2338"/>
      <c r="BE15" s="2338"/>
      <c r="BF15" s="2338"/>
      <c r="BG15" s="2338"/>
      <c r="BH15" s="2338"/>
      <c r="BI15" s="2338"/>
      <c r="BJ15" s="2338"/>
      <c r="BK15" s="2338"/>
      <c r="BL15" s="2338"/>
      <c r="BM15" s="2338"/>
      <c r="BN15" s="2338"/>
      <c r="BO15" s="2338"/>
      <c r="BP15" s="2338"/>
      <c r="BQ15" s="2338"/>
      <c r="BR15" s="2338"/>
      <c r="BS15" s="2338"/>
    </row>
    <row r="16" spans="1:71" ht="18" customHeight="1" x14ac:dyDescent="0.15">
      <c r="B16" s="198" t="s">
        <v>788</v>
      </c>
      <c r="C16" s="580"/>
      <c r="D16" s="580"/>
      <c r="E16" s="580"/>
      <c r="F16" s="580"/>
      <c r="G16" s="580"/>
      <c r="H16" s="580"/>
      <c r="I16" s="580"/>
      <c r="J16" s="580"/>
      <c r="K16" s="580"/>
      <c r="L16" s="580"/>
      <c r="M16" s="580"/>
      <c r="N16" s="534"/>
      <c r="O16" s="534"/>
      <c r="P16" s="534"/>
      <c r="Q16" s="534"/>
      <c r="R16" s="534"/>
      <c r="S16" s="534"/>
      <c r="T16" s="534"/>
      <c r="U16" s="534"/>
      <c r="V16" s="534"/>
      <c r="W16" s="534"/>
      <c r="X16" s="534"/>
      <c r="Y16" s="534"/>
      <c r="Z16" s="534"/>
      <c r="AA16" s="534"/>
      <c r="AB16" s="534"/>
      <c r="AC16" s="534"/>
      <c r="AD16" s="534"/>
      <c r="AE16" s="534"/>
      <c r="AF16" s="534"/>
      <c r="AG16" s="580"/>
      <c r="AH16" s="580"/>
      <c r="AI16" s="580"/>
      <c r="AJ16" s="582"/>
      <c r="AK16" s="582"/>
      <c r="AL16" s="582"/>
      <c r="AM16" s="580"/>
      <c r="AN16" s="198"/>
      <c r="AO16" s="198"/>
      <c r="AQ16" s="2338"/>
      <c r="AR16" s="2338"/>
      <c r="AS16" s="2338"/>
      <c r="AT16" s="2338"/>
      <c r="AU16" s="2338"/>
      <c r="AV16" s="2338"/>
      <c r="AW16" s="2338"/>
      <c r="AX16" s="2338"/>
      <c r="AY16" s="2338"/>
      <c r="AZ16" s="2338"/>
      <c r="BA16" s="2338"/>
      <c r="BB16" s="2338"/>
      <c r="BC16" s="2338"/>
      <c r="BD16" s="2338"/>
      <c r="BE16" s="2338"/>
      <c r="BF16" s="2338"/>
      <c r="BG16" s="2338"/>
      <c r="BH16" s="2338"/>
      <c r="BI16" s="2338"/>
      <c r="BJ16" s="2338"/>
      <c r="BK16" s="2338"/>
      <c r="BL16" s="2338"/>
      <c r="BM16" s="2338"/>
      <c r="BN16" s="2338"/>
      <c r="BO16" s="2338"/>
      <c r="BP16" s="2338"/>
      <c r="BQ16" s="2338"/>
      <c r="BR16" s="2338"/>
      <c r="BS16" s="2338"/>
    </row>
    <row r="17" spans="1:71" ht="20.25" customHeight="1" x14ac:dyDescent="0.15">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198"/>
      <c r="AD17" s="198"/>
      <c r="AE17" s="198"/>
      <c r="AF17" s="198"/>
      <c r="AG17" s="198"/>
      <c r="AH17" s="198"/>
      <c r="AI17" s="198"/>
      <c r="AJ17" s="198"/>
      <c r="AK17" s="198"/>
      <c r="AL17" s="198"/>
      <c r="AM17" s="198"/>
      <c r="AN17" s="198"/>
      <c r="AO17" s="198"/>
      <c r="AQ17" s="2338"/>
      <c r="AR17" s="2338"/>
      <c r="AS17" s="2338"/>
      <c r="AT17" s="2338"/>
      <c r="AU17" s="2338"/>
      <c r="AV17" s="2338"/>
      <c r="AW17" s="2338"/>
      <c r="AX17" s="2338"/>
      <c r="AY17" s="2338"/>
      <c r="AZ17" s="2338"/>
      <c r="BA17" s="2338"/>
      <c r="BB17" s="2338"/>
      <c r="BC17" s="2338"/>
      <c r="BD17" s="2338"/>
      <c r="BE17" s="2338"/>
      <c r="BF17" s="2338"/>
      <c r="BG17" s="2338"/>
      <c r="BH17" s="2338"/>
      <c r="BI17" s="2338"/>
      <c r="BJ17" s="2338"/>
      <c r="BK17" s="2338"/>
      <c r="BL17" s="2338"/>
      <c r="BM17" s="2338"/>
      <c r="BN17" s="2338"/>
      <c r="BO17" s="2338"/>
      <c r="BP17" s="2338"/>
      <c r="BQ17" s="2338"/>
      <c r="BR17" s="2338"/>
      <c r="BS17" s="2338"/>
    </row>
    <row r="18" spans="1:71" ht="44.25" customHeight="1" x14ac:dyDescent="0.15">
      <c r="B18" s="2355" t="s">
        <v>744</v>
      </c>
      <c r="C18" s="2356"/>
      <c r="D18" s="2356"/>
      <c r="E18" s="2356"/>
      <c r="F18" s="2356"/>
      <c r="G18" s="2356"/>
      <c r="H18" s="2356"/>
      <c r="I18" s="2356"/>
      <c r="J18" s="2356"/>
      <c r="K18" s="2356"/>
      <c r="L18" s="2356"/>
      <c r="M18" s="2356"/>
      <c r="N18" s="2356"/>
      <c r="O18" s="2356"/>
      <c r="P18" s="2356"/>
      <c r="Q18" s="2356"/>
      <c r="R18" s="2356"/>
      <c r="S18" s="2356"/>
      <c r="T18" s="2356"/>
      <c r="U18" s="2356"/>
      <c r="V18" s="2356"/>
      <c r="W18" s="2356"/>
      <c r="X18" s="2356"/>
      <c r="Y18" s="2356"/>
      <c r="Z18" s="2356"/>
      <c r="AA18" s="2356"/>
      <c r="AB18" s="2356"/>
      <c r="AC18" s="2356"/>
      <c r="AD18" s="2356"/>
      <c r="AE18" s="2356"/>
      <c r="AF18" s="2356"/>
      <c r="AG18" s="2356"/>
      <c r="AH18" s="2356"/>
      <c r="AI18" s="2356"/>
      <c r="AJ18" s="2356"/>
      <c r="AK18" s="2356"/>
      <c r="AL18" s="2356"/>
      <c r="AM18" s="2357"/>
      <c r="AQ18" s="2338"/>
      <c r="AR18" s="2338"/>
      <c r="AS18" s="2338"/>
      <c r="AT18" s="2338"/>
      <c r="AU18" s="2338"/>
      <c r="AV18" s="2338"/>
      <c r="AW18" s="2338"/>
      <c r="AX18" s="2338"/>
      <c r="AY18" s="2338"/>
      <c r="AZ18" s="2338"/>
      <c r="BA18" s="2338"/>
      <c r="BB18" s="2338"/>
      <c r="BC18" s="2338"/>
      <c r="BD18" s="2338"/>
      <c r="BE18" s="2338"/>
      <c r="BF18" s="2338"/>
      <c r="BG18" s="2338"/>
      <c r="BH18" s="2338"/>
      <c r="BI18" s="2338"/>
      <c r="BJ18" s="2338"/>
      <c r="BK18" s="2338"/>
      <c r="BL18" s="2338"/>
      <c r="BM18" s="2338"/>
      <c r="BN18" s="2338"/>
      <c r="BO18" s="2338"/>
      <c r="BP18" s="2338"/>
      <c r="BQ18" s="2338"/>
      <c r="BR18" s="2338"/>
      <c r="BS18" s="2338"/>
    </row>
    <row r="19" spans="1:71" ht="30" customHeight="1" x14ac:dyDescent="0.15">
      <c r="B19" s="1469" t="s">
        <v>747</v>
      </c>
      <c r="C19" s="1470"/>
      <c r="D19" s="1470"/>
      <c r="E19" s="1470"/>
      <c r="F19" s="1470"/>
      <c r="G19" s="1471"/>
      <c r="H19" s="847"/>
      <c r="I19" s="2358"/>
      <c r="J19" s="2358"/>
      <c r="K19" s="2358"/>
      <c r="L19" s="2358"/>
      <c r="M19" s="2358"/>
      <c r="N19" s="2358"/>
      <c r="O19" s="2358"/>
      <c r="P19" s="2358"/>
      <c r="Q19" s="2358"/>
      <c r="R19" s="2358"/>
      <c r="S19" s="2358"/>
      <c r="T19" s="2358"/>
      <c r="U19" s="2358"/>
      <c r="V19" s="2358"/>
      <c r="W19" s="2358"/>
      <c r="X19" s="2358"/>
      <c r="Y19" s="2358"/>
      <c r="Z19" s="2358"/>
      <c r="AA19" s="2358"/>
      <c r="AB19" s="2358"/>
      <c r="AC19" s="2358"/>
      <c r="AD19" s="2358"/>
      <c r="AE19" s="2358"/>
      <c r="AF19" s="2358"/>
      <c r="AG19" s="2358"/>
      <c r="AH19" s="2358"/>
      <c r="AI19" s="2358"/>
      <c r="AJ19" s="2358"/>
      <c r="AK19" s="2358"/>
      <c r="AL19" s="2358"/>
      <c r="AM19" s="2359"/>
      <c r="AQ19" s="2338"/>
      <c r="AR19" s="2338"/>
      <c r="AS19" s="2338"/>
      <c r="AT19" s="2338"/>
      <c r="AU19" s="2338"/>
      <c r="AV19" s="2338"/>
      <c r="AW19" s="2338"/>
      <c r="AX19" s="2338"/>
      <c r="AY19" s="2338"/>
      <c r="AZ19" s="2338"/>
      <c r="BA19" s="2338"/>
      <c r="BB19" s="2338"/>
      <c r="BC19" s="2338"/>
      <c r="BD19" s="2338"/>
      <c r="BE19" s="2338"/>
      <c r="BF19" s="2338"/>
      <c r="BG19" s="2338"/>
      <c r="BH19" s="2338"/>
      <c r="BI19" s="2338"/>
      <c r="BJ19" s="2338"/>
      <c r="BK19" s="2338"/>
      <c r="BL19" s="2338"/>
      <c r="BM19" s="2338"/>
      <c r="BN19" s="2338"/>
      <c r="BO19" s="2338"/>
      <c r="BP19" s="2338"/>
      <c r="BQ19" s="2338"/>
      <c r="BR19" s="2338"/>
      <c r="BS19" s="2338"/>
    </row>
    <row r="20" spans="1:71" ht="264" customHeight="1" x14ac:dyDescent="0.15">
      <c r="B20" s="2360" t="s">
        <v>745</v>
      </c>
      <c r="C20" s="1179"/>
      <c r="D20" s="1179"/>
      <c r="E20" s="1179"/>
      <c r="F20" s="1179"/>
      <c r="G20" s="2231"/>
      <c r="H20" s="848"/>
      <c r="I20" s="2361"/>
      <c r="J20" s="2362"/>
      <c r="K20" s="2362"/>
      <c r="L20" s="2362"/>
      <c r="M20" s="2362"/>
      <c r="N20" s="2362"/>
      <c r="O20" s="2362"/>
      <c r="P20" s="2362"/>
      <c r="Q20" s="2362"/>
      <c r="R20" s="2362"/>
      <c r="S20" s="2362"/>
      <c r="T20" s="2362"/>
      <c r="U20" s="2362"/>
      <c r="V20" s="2362"/>
      <c r="W20" s="2362"/>
      <c r="X20" s="2362"/>
      <c r="Y20" s="2362"/>
      <c r="Z20" s="2362"/>
      <c r="AA20" s="2362"/>
      <c r="AB20" s="2362"/>
      <c r="AC20" s="2362"/>
      <c r="AD20" s="2362"/>
      <c r="AE20" s="2362"/>
      <c r="AF20" s="2362"/>
      <c r="AG20" s="2362"/>
      <c r="AH20" s="2362"/>
      <c r="AI20" s="2362"/>
      <c r="AJ20" s="2362"/>
      <c r="AK20" s="2362"/>
      <c r="AL20" s="2362"/>
      <c r="AM20" s="2363"/>
    </row>
    <row r="21" spans="1:71" ht="118.5" customHeight="1" x14ac:dyDescent="0.15">
      <c r="B21" s="2351" t="s">
        <v>746</v>
      </c>
      <c r="C21" s="2351"/>
      <c r="D21" s="2351"/>
      <c r="E21" s="2351"/>
      <c r="F21" s="2351"/>
      <c r="G21" s="2351"/>
      <c r="H21" s="812"/>
      <c r="I21" s="2352" t="s">
        <v>729</v>
      </c>
      <c r="J21" s="2352"/>
      <c r="K21" s="2352"/>
      <c r="L21" s="2352"/>
      <c r="M21" s="2352"/>
      <c r="N21" s="2352"/>
      <c r="O21" s="2352"/>
      <c r="P21" s="2352"/>
      <c r="Q21" s="2352"/>
      <c r="R21" s="2352"/>
      <c r="S21" s="2352"/>
      <c r="T21" s="2352"/>
      <c r="U21" s="2352"/>
      <c r="V21" s="2352"/>
      <c r="W21" s="2352"/>
      <c r="X21" s="2352"/>
      <c r="Y21" s="2352"/>
      <c r="Z21" s="2352"/>
      <c r="AA21" s="2352"/>
      <c r="AB21" s="2352"/>
      <c r="AC21" s="2352"/>
      <c r="AD21" s="2352"/>
      <c r="AE21" s="2352"/>
      <c r="AF21" s="2352"/>
      <c r="AG21" s="2352"/>
      <c r="AH21" s="2352"/>
      <c r="AI21" s="2352"/>
      <c r="AJ21" s="2352"/>
      <c r="AK21" s="2352"/>
      <c r="AL21" s="2352"/>
      <c r="AM21" s="2353"/>
    </row>
    <row r="22" spans="1:71" ht="15" customHeight="1" x14ac:dyDescent="0.15">
      <c r="A22" s="198"/>
      <c r="AG22" s="2354" t="str">
        <f>書類作成ガイド!J38</f>
        <v>V.R7_250930</v>
      </c>
      <c r="AH22" s="2354"/>
      <c r="AI22" s="2354"/>
      <c r="AJ22" s="2354"/>
      <c r="AK22" s="2354"/>
      <c r="AL22" s="2354"/>
      <c r="AM22" s="2354"/>
    </row>
    <row r="25" spans="1:71" hidden="1" x14ac:dyDescent="0.15"/>
    <row r="26" spans="1:71" hidden="1" x14ac:dyDescent="0.15"/>
    <row r="27" spans="1:71" hidden="1" x14ac:dyDescent="0.15"/>
    <row r="28" spans="1:71" hidden="1" x14ac:dyDescent="0.15"/>
    <row r="29" spans="1:71" hidden="1" x14ac:dyDescent="0.15"/>
    <row r="30" spans="1:71" hidden="1" x14ac:dyDescent="0.15"/>
    <row r="31" spans="1:71" hidden="1" x14ac:dyDescent="0.15"/>
    <row r="32" spans="1:71" hidden="1" x14ac:dyDescent="0.15"/>
    <row r="33" hidden="1" x14ac:dyDescent="0.15"/>
    <row r="34" hidden="1" x14ac:dyDescent="0.15"/>
    <row r="35" hidden="1" x14ac:dyDescent="0.15"/>
    <row r="36" hidden="1" x14ac:dyDescent="0.15"/>
    <row r="37" hidden="1" x14ac:dyDescent="0.15"/>
    <row r="38" hidden="1" x14ac:dyDescent="0.15"/>
    <row r="39" hidden="1" x14ac:dyDescent="0.15"/>
    <row r="40" hidden="1" x14ac:dyDescent="0.15"/>
    <row r="41" hidden="1" x14ac:dyDescent="0.15"/>
    <row r="42" hidden="1" x14ac:dyDescent="0.15"/>
    <row r="43" hidden="1" x14ac:dyDescent="0.15"/>
    <row r="44" hidden="1" x14ac:dyDescent="0.15"/>
    <row r="45" hidden="1" x14ac:dyDescent="0.15"/>
    <row r="46" hidden="1" x14ac:dyDescent="0.15"/>
    <row r="47" hidden="1" x14ac:dyDescent="0.15"/>
    <row r="48" hidden="1" x14ac:dyDescent="0.15"/>
    <row r="49" hidden="1" x14ac:dyDescent="0.15"/>
    <row r="50" hidden="1" x14ac:dyDescent="0.15"/>
    <row r="51" hidden="1" x14ac:dyDescent="0.15"/>
  </sheetData>
  <mergeCells count="37">
    <mergeCell ref="B21:G21"/>
    <mergeCell ref="I21:AM21"/>
    <mergeCell ref="AG22:AM22"/>
    <mergeCell ref="B18:AM18"/>
    <mergeCell ref="B19:G19"/>
    <mergeCell ref="I19:AM19"/>
    <mergeCell ref="B20:G20"/>
    <mergeCell ref="I20:AM20"/>
    <mergeCell ref="B14:M15"/>
    <mergeCell ref="N14:AF14"/>
    <mergeCell ref="AG14:AL15"/>
    <mergeCell ref="AM14:AM15"/>
    <mergeCell ref="N15:AF15"/>
    <mergeCell ref="AQ6:BS19"/>
    <mergeCell ref="B7:M7"/>
    <mergeCell ref="N7:AF7"/>
    <mergeCell ref="AG7:AM7"/>
    <mergeCell ref="B8:M9"/>
    <mergeCell ref="N8:AF8"/>
    <mergeCell ref="AG8:AL9"/>
    <mergeCell ref="AM8:AM9"/>
    <mergeCell ref="N9:AF9"/>
    <mergeCell ref="B10:M11"/>
    <mergeCell ref="N10:AF10"/>
    <mergeCell ref="AG10:AL11"/>
    <mergeCell ref="AM10:AM11"/>
    <mergeCell ref="N11:AF11"/>
    <mergeCell ref="B12:M13"/>
    <mergeCell ref="N12:AF12"/>
    <mergeCell ref="B1:K1"/>
    <mergeCell ref="B4:AM4"/>
    <mergeCell ref="B5:AM5"/>
    <mergeCell ref="B6:AM6"/>
    <mergeCell ref="AG12:AL13"/>
    <mergeCell ref="AM12:AM13"/>
    <mergeCell ref="N13:AF13"/>
    <mergeCell ref="B2:AB2"/>
  </mergeCells>
  <phoneticPr fontId="2"/>
  <pageMargins left="0.43307086614173229" right="0.23622047244094491" top="0.74803149606299213" bottom="0.35433070866141736" header="0.31496062992125984" footer="0.31496062992125984"/>
  <pageSetup paperSize="9" scale="96"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N45"/>
  <sheetViews>
    <sheetView showGridLines="0" view="pageBreakPreview" topLeftCell="A18" zoomScaleNormal="85" zoomScaleSheetLayoutView="100" workbookViewId="0">
      <selection activeCell="AF4" sqref="AF4"/>
    </sheetView>
  </sheetViews>
  <sheetFormatPr defaultColWidth="5.28515625" defaultRowHeight="13.5" x14ac:dyDescent="0.15"/>
  <cols>
    <col min="1" max="1" width="3" style="149" customWidth="1"/>
    <col min="2" max="11" width="2.42578125" style="149" customWidth="1"/>
    <col min="12" max="12" width="2.42578125" style="150" customWidth="1"/>
    <col min="13" max="13" width="3" style="149" customWidth="1"/>
    <col min="14" max="15" width="2.42578125" style="149" customWidth="1"/>
    <col min="16" max="18" width="3" style="149" customWidth="1"/>
    <col min="19" max="19" width="3.7109375" style="150" customWidth="1"/>
    <col min="20" max="40" width="2.42578125" style="149" customWidth="1"/>
    <col min="41" max="42" width="3" style="149" customWidth="1"/>
    <col min="43" max="16384" width="5.28515625" style="149"/>
  </cols>
  <sheetData>
    <row r="1" spans="1:39" x14ac:dyDescent="0.15">
      <c r="B1" s="2372" t="s">
        <v>964</v>
      </c>
      <c r="C1" s="2372"/>
      <c r="D1" s="2372"/>
      <c r="E1" s="2372"/>
      <c r="F1" s="2372"/>
      <c r="G1" s="2372"/>
      <c r="H1" s="2372"/>
      <c r="I1" s="2372"/>
      <c r="J1" s="2372"/>
      <c r="K1" s="2372"/>
      <c r="L1" s="2372"/>
      <c r="M1" s="151"/>
      <c r="N1" s="151"/>
      <c r="O1" s="151"/>
      <c r="P1" s="151"/>
      <c r="Q1" s="151"/>
      <c r="R1" s="151"/>
      <c r="S1" s="163"/>
      <c r="AM1" s="136" t="s">
        <v>619</v>
      </c>
    </row>
    <row r="2" spans="1:39" ht="15.75" customHeight="1" x14ac:dyDescent="0.15">
      <c r="A2" s="150"/>
      <c r="B2" s="2382">
        <f>'提出リスト (共同居住型以外)'!B2</f>
        <v>0</v>
      </c>
      <c r="C2" s="2382"/>
      <c r="D2" s="2382"/>
      <c r="E2" s="2382"/>
      <c r="F2" s="2382"/>
      <c r="G2" s="2382"/>
      <c r="H2" s="2382"/>
      <c r="I2" s="2382"/>
      <c r="J2" s="2382"/>
      <c r="K2" s="2382"/>
      <c r="L2" s="2382"/>
      <c r="M2" s="2382"/>
      <c r="N2" s="2382"/>
      <c r="O2" s="2382"/>
      <c r="P2" s="2382"/>
      <c r="Q2" s="2382"/>
      <c r="R2" s="2382"/>
      <c r="S2" s="2382"/>
      <c r="T2" s="2382"/>
      <c r="U2" s="2382"/>
      <c r="V2" s="2382"/>
      <c r="W2" s="2382"/>
      <c r="X2" s="2382"/>
      <c r="Y2" s="2382"/>
      <c r="Z2" s="2382"/>
      <c r="AA2" s="2382"/>
      <c r="AD2" s="748"/>
      <c r="AE2" s="750"/>
      <c r="AF2" s="750"/>
      <c r="AG2" s="750"/>
      <c r="AH2" s="750"/>
      <c r="AI2" s="749"/>
      <c r="AJ2" s="2373"/>
      <c r="AK2" s="2373"/>
      <c r="AL2" s="2373"/>
      <c r="AM2" s="2373"/>
    </row>
    <row r="3" spans="1:39" ht="4.5" customHeight="1" x14ac:dyDescent="0.15">
      <c r="A3" s="150"/>
      <c r="B3" s="150"/>
      <c r="C3" s="546"/>
      <c r="D3" s="546"/>
      <c r="E3" s="546"/>
      <c r="AD3" s="748"/>
      <c r="AE3" s="749"/>
      <c r="AF3" s="749"/>
      <c r="AG3" s="749"/>
      <c r="AH3" s="749"/>
      <c r="AI3" s="749"/>
      <c r="AJ3" s="749"/>
      <c r="AK3" s="749"/>
      <c r="AL3" s="748"/>
      <c r="AM3" s="748"/>
    </row>
    <row r="4" spans="1:39" ht="15" customHeight="1" x14ac:dyDescent="0.15">
      <c r="A4" s="150"/>
      <c r="B4" s="150"/>
      <c r="C4" s="546"/>
      <c r="D4" s="546"/>
      <c r="E4" s="546"/>
      <c r="AE4" s="546"/>
      <c r="AF4" s="546"/>
      <c r="AG4" s="546"/>
      <c r="AH4" s="546"/>
      <c r="AI4" s="546"/>
      <c r="AJ4" s="546"/>
      <c r="AK4" s="546"/>
    </row>
    <row r="5" spans="1:39" ht="15" customHeight="1" x14ac:dyDescent="0.15">
      <c r="A5" s="150"/>
      <c r="B5" s="150"/>
      <c r="C5" s="546"/>
      <c r="D5" s="546"/>
      <c r="E5" s="546"/>
      <c r="AE5" s="546"/>
      <c r="AF5" s="546"/>
      <c r="AG5" s="546"/>
      <c r="AH5" s="546"/>
      <c r="AI5" s="546"/>
      <c r="AJ5" s="546"/>
      <c r="AK5" s="546"/>
    </row>
    <row r="6" spans="1:39" x14ac:dyDescent="0.15">
      <c r="B6" s="149" t="s">
        <v>1042</v>
      </c>
      <c r="L6" s="149"/>
    </row>
    <row r="7" spans="1:39" ht="14.25" x14ac:dyDescent="0.15">
      <c r="B7" s="153"/>
    </row>
    <row r="8" spans="1:39" x14ac:dyDescent="0.15">
      <c r="B8" s="150" t="s">
        <v>620</v>
      </c>
    </row>
    <row r="9" spans="1:39" x14ac:dyDescent="0.15">
      <c r="B9" s="150" t="s">
        <v>621</v>
      </c>
    </row>
    <row r="10" spans="1:39" ht="14.25" x14ac:dyDescent="0.15">
      <c r="B10" s="153"/>
    </row>
    <row r="11" spans="1:39" ht="24" customHeight="1" x14ac:dyDescent="0.15">
      <c r="B11" s="2374" t="s">
        <v>441</v>
      </c>
      <c r="C11" s="2375"/>
      <c r="D11" s="2375"/>
      <c r="E11" s="2375"/>
      <c r="F11" s="2375"/>
      <c r="G11" s="2375"/>
      <c r="H11" s="2375"/>
      <c r="I11" s="2375"/>
      <c r="J11" s="2375"/>
      <c r="K11" s="2375"/>
      <c r="L11" s="2375"/>
      <c r="M11" s="2375"/>
      <c r="N11" s="2375"/>
      <c r="O11" s="2375"/>
      <c r="P11" s="2375"/>
      <c r="Q11" s="2375"/>
      <c r="R11" s="2375"/>
      <c r="S11" s="2375"/>
      <c r="T11" s="2376" t="s">
        <v>61</v>
      </c>
      <c r="U11" s="2377"/>
      <c r="V11" s="2377"/>
      <c r="W11" s="2377"/>
      <c r="X11" s="2377"/>
      <c r="Y11" s="2377"/>
      <c r="Z11" s="2377"/>
      <c r="AA11" s="2377"/>
      <c r="AB11" s="2375"/>
      <c r="AC11" s="2375"/>
      <c r="AD11" s="2375"/>
      <c r="AE11" s="2375"/>
      <c r="AF11" s="2375"/>
      <c r="AG11" s="2375"/>
      <c r="AH11" s="2375"/>
      <c r="AI11" s="2375"/>
      <c r="AJ11" s="2375"/>
      <c r="AK11" s="2375"/>
      <c r="AL11" s="2375"/>
      <c r="AM11" s="2378"/>
    </row>
    <row r="12" spans="1:39" s="151" customFormat="1" ht="13.5" customHeight="1" x14ac:dyDescent="0.15">
      <c r="B12" s="2379" t="s">
        <v>622</v>
      </c>
      <c r="C12" s="2380"/>
      <c r="D12" s="2380"/>
      <c r="E12" s="2380"/>
      <c r="F12" s="2380"/>
      <c r="G12" s="2380"/>
      <c r="H12" s="2380"/>
      <c r="I12" s="2380"/>
      <c r="J12" s="2380"/>
      <c r="K12" s="2380"/>
      <c r="L12" s="2380"/>
      <c r="M12" s="2380"/>
      <c r="N12" s="2380"/>
      <c r="O12" s="2380"/>
      <c r="P12" s="2380"/>
      <c r="Q12" s="2380"/>
      <c r="R12" s="2380"/>
      <c r="S12" s="2381"/>
      <c r="T12" s="2379" t="s">
        <v>622</v>
      </c>
      <c r="U12" s="2380"/>
      <c r="V12" s="2380"/>
      <c r="W12" s="2380"/>
      <c r="X12" s="2380"/>
      <c r="Y12" s="2380"/>
      <c r="Z12" s="2380"/>
      <c r="AA12" s="2380"/>
      <c r="AB12" s="2380"/>
      <c r="AC12" s="2380"/>
      <c r="AD12" s="2380"/>
      <c r="AE12" s="2380"/>
      <c r="AF12" s="2380"/>
      <c r="AG12" s="2380"/>
      <c r="AH12" s="2380"/>
      <c r="AI12" s="2380"/>
      <c r="AJ12" s="2380"/>
      <c r="AK12" s="2380"/>
      <c r="AL12" s="2380"/>
      <c r="AM12" s="2381"/>
    </row>
    <row r="13" spans="1:39" x14ac:dyDescent="0.15">
      <c r="B13" s="154"/>
      <c r="T13" s="154"/>
      <c r="AM13" s="547"/>
    </row>
    <row r="14" spans="1:39" x14ac:dyDescent="0.15">
      <c r="B14" s="154"/>
      <c r="T14" s="154"/>
      <c r="AM14" s="547"/>
    </row>
    <row r="15" spans="1:39" x14ac:dyDescent="0.15">
      <c r="B15" s="154"/>
      <c r="T15" s="154"/>
      <c r="AM15" s="547"/>
    </row>
    <row r="16" spans="1:39" x14ac:dyDescent="0.15">
      <c r="B16" s="154"/>
      <c r="T16" s="154"/>
      <c r="AM16" s="547"/>
    </row>
    <row r="17" spans="2:39" x14ac:dyDescent="0.15">
      <c r="B17" s="154"/>
      <c r="T17" s="154"/>
      <c r="AM17" s="547"/>
    </row>
    <row r="18" spans="2:39" x14ac:dyDescent="0.15">
      <c r="B18" s="154"/>
      <c r="T18" s="154"/>
      <c r="AM18" s="547"/>
    </row>
    <row r="19" spans="2:39" x14ac:dyDescent="0.15">
      <c r="B19" s="154"/>
      <c r="F19" s="151"/>
      <c r="G19" s="151" t="s">
        <v>623</v>
      </c>
      <c r="M19" s="163"/>
      <c r="N19" s="163"/>
      <c r="O19" s="163"/>
      <c r="P19" s="163"/>
      <c r="Q19" s="163"/>
      <c r="R19" s="163"/>
      <c r="S19" s="163"/>
      <c r="T19" s="548"/>
      <c r="U19" s="151"/>
      <c r="V19" s="151"/>
      <c r="W19" s="151"/>
      <c r="X19" s="151"/>
      <c r="Y19" s="151" t="s">
        <v>624</v>
      </c>
      <c r="AB19" s="151"/>
      <c r="AC19" s="151"/>
      <c r="AD19" s="151"/>
      <c r="AE19" s="151"/>
      <c r="AF19" s="151"/>
      <c r="AG19" s="151"/>
      <c r="AM19" s="547"/>
    </row>
    <row r="20" spans="2:39" x14ac:dyDescent="0.15">
      <c r="B20" s="2366" t="s">
        <v>625</v>
      </c>
      <c r="C20" s="2367"/>
      <c r="D20" s="2367"/>
      <c r="E20" s="2367"/>
      <c r="F20" s="2367"/>
      <c r="G20" s="2367"/>
      <c r="H20" s="2367"/>
      <c r="I20" s="2367"/>
      <c r="J20" s="2367"/>
      <c r="K20" s="2367"/>
      <c r="L20" s="2367"/>
      <c r="M20" s="2367"/>
      <c r="N20" s="2367"/>
      <c r="O20" s="2367"/>
      <c r="P20" s="2367"/>
      <c r="Q20" s="2367"/>
      <c r="R20" s="2367"/>
      <c r="S20" s="2368"/>
      <c r="T20" s="2366" t="s">
        <v>625</v>
      </c>
      <c r="U20" s="2367"/>
      <c r="V20" s="2367"/>
      <c r="W20" s="2367"/>
      <c r="X20" s="2367"/>
      <c r="Y20" s="2367"/>
      <c r="Z20" s="2367"/>
      <c r="AA20" s="2367"/>
      <c r="AB20" s="2367"/>
      <c r="AC20" s="2367"/>
      <c r="AD20" s="2367"/>
      <c r="AE20" s="2367"/>
      <c r="AF20" s="2367"/>
      <c r="AG20" s="2367"/>
      <c r="AH20" s="2367"/>
      <c r="AI20" s="2367"/>
      <c r="AJ20" s="2367"/>
      <c r="AK20" s="2367"/>
      <c r="AL20" s="2367"/>
      <c r="AM20" s="547"/>
    </row>
    <row r="21" spans="2:39" x14ac:dyDescent="0.15">
      <c r="B21" s="154"/>
      <c r="T21" s="154"/>
      <c r="AM21" s="547"/>
    </row>
    <row r="22" spans="2:39" x14ac:dyDescent="0.15">
      <c r="B22" s="154"/>
      <c r="T22" s="154"/>
      <c r="AM22" s="547"/>
    </row>
    <row r="23" spans="2:39" x14ac:dyDescent="0.15">
      <c r="B23" s="154"/>
      <c r="T23" s="154"/>
      <c r="AM23" s="547"/>
    </row>
    <row r="24" spans="2:39" x14ac:dyDescent="0.15">
      <c r="B24" s="154"/>
      <c r="T24" s="154"/>
      <c r="AM24" s="547"/>
    </row>
    <row r="25" spans="2:39" x14ac:dyDescent="0.15">
      <c r="B25" s="2369"/>
      <c r="C25" s="2370"/>
      <c r="D25" s="2370"/>
      <c r="E25" s="2370"/>
      <c r="F25" s="2370"/>
      <c r="G25" s="2370"/>
      <c r="H25" s="2370"/>
      <c r="I25" s="2370"/>
      <c r="J25" s="2370"/>
      <c r="K25" s="2370"/>
      <c r="L25" s="2370"/>
      <c r="M25" s="2370"/>
      <c r="N25" s="2370"/>
      <c r="O25" s="2370"/>
      <c r="P25" s="2370"/>
      <c r="Q25" s="2370"/>
      <c r="R25" s="2370"/>
      <c r="S25" s="2371"/>
      <c r="T25" s="2369"/>
      <c r="U25" s="2370"/>
      <c r="V25" s="2370"/>
      <c r="W25" s="2370"/>
      <c r="X25" s="2370"/>
      <c r="Y25" s="2370"/>
      <c r="Z25" s="2370"/>
      <c r="AA25" s="2370"/>
      <c r="AB25" s="2370"/>
      <c r="AC25" s="2370"/>
      <c r="AD25" s="2370"/>
      <c r="AE25" s="2370"/>
      <c r="AF25" s="2370"/>
      <c r="AG25" s="2370"/>
      <c r="AH25" s="2370"/>
      <c r="AI25" s="2370"/>
      <c r="AJ25" s="2370"/>
      <c r="AK25" s="2370"/>
      <c r="AL25" s="2370"/>
      <c r="AM25" s="2371"/>
    </row>
    <row r="26" spans="2:39" s="150" customFormat="1" ht="12" customHeight="1" x14ac:dyDescent="0.15">
      <c r="B26" s="175"/>
      <c r="C26" s="176" t="s">
        <v>651</v>
      </c>
      <c r="D26" s="176"/>
      <c r="F26" s="194" t="s">
        <v>694</v>
      </c>
      <c r="H26" s="2365"/>
      <c r="I26" s="2365"/>
      <c r="J26" s="150" t="s">
        <v>1</v>
      </c>
      <c r="K26" s="2365"/>
      <c r="L26" s="2365"/>
      <c r="M26" s="176" t="s">
        <v>11</v>
      </c>
      <c r="N26" s="2365"/>
      <c r="O26" s="2365"/>
      <c r="P26" s="176" t="s">
        <v>34</v>
      </c>
      <c r="S26" s="177"/>
      <c r="T26" s="175"/>
      <c r="U26" s="176"/>
      <c r="V26" s="176" t="s">
        <v>651</v>
      </c>
      <c r="W26" s="176"/>
      <c r="Y26" s="194" t="s">
        <v>694</v>
      </c>
      <c r="AA26" s="2365"/>
      <c r="AB26" s="2365"/>
      <c r="AC26" s="150" t="s">
        <v>1</v>
      </c>
      <c r="AD26" s="2365"/>
      <c r="AE26" s="2365"/>
      <c r="AF26" s="176" t="s">
        <v>11</v>
      </c>
      <c r="AG26" s="2365"/>
      <c r="AH26" s="2365"/>
      <c r="AI26" s="176" t="s">
        <v>34</v>
      </c>
      <c r="AM26" s="177"/>
    </row>
    <row r="27" spans="2:39" s="151" customFormat="1" ht="2.1" customHeight="1" x14ac:dyDescent="0.15">
      <c r="B27" s="549" t="s">
        <v>626</v>
      </c>
      <c r="C27" s="550"/>
      <c r="D27" s="550"/>
      <c r="E27" s="550"/>
      <c r="F27" s="550"/>
      <c r="G27" s="550"/>
      <c r="H27" s="550"/>
      <c r="I27" s="550"/>
      <c r="J27" s="550"/>
      <c r="K27" s="550"/>
      <c r="L27" s="551"/>
      <c r="M27" s="550"/>
      <c r="N27" s="550"/>
      <c r="O27" s="550"/>
      <c r="P27" s="550"/>
      <c r="Q27" s="550"/>
      <c r="R27" s="550"/>
      <c r="S27" s="551"/>
      <c r="T27" s="549"/>
      <c r="U27" s="550"/>
      <c r="V27" s="550"/>
      <c r="W27" s="550"/>
      <c r="X27" s="550"/>
      <c r="Y27" s="550"/>
      <c r="Z27" s="550"/>
      <c r="AA27" s="550"/>
      <c r="AB27" s="550"/>
      <c r="AC27" s="550"/>
      <c r="AD27" s="550"/>
      <c r="AE27" s="550"/>
      <c r="AF27" s="550"/>
      <c r="AG27" s="550"/>
      <c r="AH27" s="550"/>
      <c r="AI27" s="550"/>
      <c r="AJ27" s="550"/>
      <c r="AK27" s="550"/>
      <c r="AL27" s="550"/>
      <c r="AM27" s="552"/>
    </row>
    <row r="28" spans="2:39" x14ac:dyDescent="0.15">
      <c r="B28" s="553"/>
      <c r="C28" s="553"/>
      <c r="D28" s="553"/>
      <c r="E28" s="553"/>
      <c r="F28" s="553"/>
      <c r="G28" s="553"/>
      <c r="H28" s="553"/>
      <c r="I28" s="553"/>
      <c r="J28" s="553"/>
      <c r="K28" s="553"/>
      <c r="L28" s="554"/>
      <c r="M28" s="553"/>
      <c r="N28" s="553"/>
      <c r="O28" s="553"/>
      <c r="P28" s="553"/>
      <c r="Q28" s="553"/>
      <c r="R28" s="553"/>
      <c r="S28" s="554"/>
    </row>
    <row r="45" spans="36:40" x14ac:dyDescent="0.15">
      <c r="AJ45" s="2364" t="str">
        <f>書類作成ガイド!J38</f>
        <v>V.R7_250930</v>
      </c>
      <c r="AK45" s="2364"/>
      <c r="AL45" s="2364"/>
      <c r="AM45" s="2364"/>
      <c r="AN45" s="2364"/>
    </row>
  </sheetData>
  <mergeCells count="18">
    <mergeCell ref="B1:L1"/>
    <mergeCell ref="AJ2:AM2"/>
    <mergeCell ref="B11:S11"/>
    <mergeCell ref="T11:AM11"/>
    <mergeCell ref="B12:S12"/>
    <mergeCell ref="T12:AM12"/>
    <mergeCell ref="B2:AA2"/>
    <mergeCell ref="AJ45:AN45"/>
    <mergeCell ref="AG26:AH26"/>
    <mergeCell ref="B20:S20"/>
    <mergeCell ref="T20:AL20"/>
    <mergeCell ref="H26:I26"/>
    <mergeCell ref="K26:L26"/>
    <mergeCell ref="N26:O26"/>
    <mergeCell ref="AA26:AB26"/>
    <mergeCell ref="AD26:AE26"/>
    <mergeCell ref="B25:S25"/>
    <mergeCell ref="T25:AM25"/>
  </mergeCells>
  <phoneticPr fontId="2"/>
  <pageMargins left="0.51181102362204722" right="0.51181102362204722" top="0.19685039370078741" bottom="0.55118110236220474" header="0" footer="0"/>
  <pageSetup paperSize="9" scale="101"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AQ67"/>
  <sheetViews>
    <sheetView showGridLines="0" view="pageBreakPreview" topLeftCell="A18" zoomScaleNormal="85" zoomScaleSheetLayoutView="100" workbookViewId="0">
      <selection activeCell="C2" sqref="C2:AB2"/>
    </sheetView>
  </sheetViews>
  <sheetFormatPr defaultColWidth="5.28515625" defaultRowHeight="13.5" x14ac:dyDescent="0.15"/>
  <cols>
    <col min="1" max="2" width="3" style="149" customWidth="1"/>
    <col min="3" max="7" width="2.42578125" style="149" customWidth="1"/>
    <col min="8" max="8" width="2.42578125" style="150" customWidth="1"/>
    <col min="9" max="9" width="2.42578125" style="149" customWidth="1"/>
    <col min="10" max="12" width="2.42578125" style="150" customWidth="1"/>
    <col min="13" max="21" width="2.42578125" style="149" customWidth="1"/>
    <col min="22" max="22" width="2.42578125" style="150" customWidth="1"/>
    <col min="23" max="42" width="2.42578125" style="149" customWidth="1"/>
    <col min="43" max="47" width="3" style="149" customWidth="1"/>
    <col min="48" max="16384" width="5.28515625" style="149"/>
  </cols>
  <sheetData>
    <row r="1" spans="2:42" x14ac:dyDescent="0.15">
      <c r="C1" s="2372" t="s">
        <v>963</v>
      </c>
      <c r="D1" s="2372"/>
      <c r="E1" s="2372"/>
      <c r="F1" s="2372"/>
      <c r="G1" s="2372"/>
      <c r="H1" s="2372"/>
      <c r="I1" s="2372"/>
      <c r="J1" s="2372"/>
      <c r="K1" s="2372"/>
      <c r="L1" s="2372"/>
      <c r="M1" s="2372"/>
      <c r="N1" s="165"/>
      <c r="O1" s="165"/>
      <c r="P1" s="165"/>
      <c r="Q1" s="165"/>
      <c r="R1" s="165"/>
      <c r="S1" s="165"/>
      <c r="T1" s="165"/>
      <c r="U1" s="165"/>
      <c r="V1" s="151"/>
      <c r="AP1" s="136" t="s">
        <v>627</v>
      </c>
    </row>
    <row r="2" spans="2:42" ht="15.75" customHeight="1" x14ac:dyDescent="0.15">
      <c r="B2" s="150"/>
      <c r="C2" s="2382">
        <f>'提出リスト (共同居住型以外)'!B2</f>
        <v>0</v>
      </c>
      <c r="D2" s="2382"/>
      <c r="E2" s="2382"/>
      <c r="F2" s="2382"/>
      <c r="G2" s="2382"/>
      <c r="H2" s="2382"/>
      <c r="I2" s="2382"/>
      <c r="J2" s="2382"/>
      <c r="K2" s="2382"/>
      <c r="L2" s="2382"/>
      <c r="M2" s="2382"/>
      <c r="N2" s="2382"/>
      <c r="O2" s="2382"/>
      <c r="P2" s="2382"/>
      <c r="Q2" s="2382"/>
      <c r="R2" s="2382"/>
      <c r="S2" s="2382"/>
      <c r="T2" s="2382"/>
      <c r="U2" s="2382"/>
      <c r="V2" s="2382"/>
      <c r="W2" s="2382"/>
      <c r="X2" s="2382"/>
      <c r="Y2" s="2382"/>
      <c r="Z2" s="2382"/>
      <c r="AA2" s="2382"/>
      <c r="AB2" s="2382"/>
      <c r="AG2" s="748"/>
      <c r="AH2" s="2388"/>
      <c r="AI2" s="2388"/>
      <c r="AJ2" s="2388"/>
      <c r="AK2" s="2388"/>
      <c r="AL2" s="2388"/>
      <c r="AM2" s="2373"/>
      <c r="AN2" s="2373"/>
      <c r="AO2" s="2373"/>
      <c r="AP2" s="2373"/>
    </row>
    <row r="3" spans="2:42" ht="10.5" customHeight="1" x14ac:dyDescent="0.15">
      <c r="B3" s="150"/>
      <c r="C3" s="150"/>
      <c r="D3" s="546"/>
      <c r="E3" s="546"/>
      <c r="F3" s="546"/>
      <c r="M3" s="555"/>
      <c r="N3" s="555"/>
      <c r="O3" s="555"/>
      <c r="P3" s="555"/>
      <c r="Q3" s="555"/>
      <c r="R3" s="555"/>
      <c r="S3" s="555"/>
      <c r="T3" s="555"/>
      <c r="U3" s="555"/>
      <c r="AH3" s="546"/>
      <c r="AI3" s="546"/>
      <c r="AJ3" s="546"/>
      <c r="AK3" s="546"/>
      <c r="AL3" s="546"/>
      <c r="AM3" s="546"/>
      <c r="AN3" s="546"/>
    </row>
    <row r="4" spans="2:42" ht="10.5" customHeight="1" x14ac:dyDescent="0.15">
      <c r="B4" s="150"/>
      <c r="C4" s="150"/>
      <c r="D4" s="546"/>
      <c r="E4" s="546"/>
      <c r="F4" s="546"/>
      <c r="M4" s="555"/>
      <c r="N4" s="555"/>
      <c r="O4" s="555"/>
      <c r="P4" s="555"/>
      <c r="Q4" s="555"/>
      <c r="R4" s="555"/>
      <c r="S4" s="555"/>
      <c r="T4" s="555"/>
      <c r="U4" s="555"/>
      <c r="AH4" s="546"/>
      <c r="AI4" s="546"/>
      <c r="AJ4" s="546"/>
      <c r="AK4" s="546"/>
      <c r="AL4" s="546"/>
      <c r="AM4" s="546"/>
      <c r="AN4" s="546"/>
    </row>
    <row r="5" spans="2:42" x14ac:dyDescent="0.15">
      <c r="C5" s="149" t="s">
        <v>628</v>
      </c>
    </row>
    <row r="6" spans="2:42" x14ac:dyDescent="0.15">
      <c r="C6" s="150" t="s">
        <v>621</v>
      </c>
    </row>
    <row r="7" spans="2:42" ht="24" customHeight="1" thickBot="1" x14ac:dyDescent="0.2">
      <c r="C7" s="2389" t="s">
        <v>441</v>
      </c>
      <c r="D7" s="2390"/>
      <c r="E7" s="2390"/>
      <c r="F7" s="2390"/>
      <c r="G7" s="2390"/>
      <c r="H7" s="2390"/>
      <c r="I7" s="2390"/>
      <c r="J7" s="2390"/>
      <c r="K7" s="2390"/>
      <c r="L7" s="2390"/>
      <c r="M7" s="2390"/>
      <c r="N7" s="2390"/>
      <c r="O7" s="2390"/>
      <c r="P7" s="2390"/>
      <c r="Q7" s="2390"/>
      <c r="R7" s="2390"/>
      <c r="S7" s="2390"/>
      <c r="T7" s="2390"/>
      <c r="U7" s="2390"/>
      <c r="V7" s="2390"/>
      <c r="W7" s="2391" t="s">
        <v>61</v>
      </c>
      <c r="X7" s="2392"/>
      <c r="Y7" s="2392"/>
      <c r="Z7" s="2392"/>
      <c r="AA7" s="2392"/>
      <c r="AB7" s="2392"/>
      <c r="AC7" s="2392"/>
      <c r="AD7" s="2392"/>
      <c r="AE7" s="2390"/>
      <c r="AF7" s="2390"/>
      <c r="AG7" s="2390"/>
      <c r="AH7" s="2390"/>
      <c r="AI7" s="2390"/>
      <c r="AJ7" s="2390"/>
      <c r="AK7" s="2390"/>
      <c r="AL7" s="2390"/>
      <c r="AM7" s="2390"/>
      <c r="AN7" s="2390"/>
      <c r="AO7" s="2390"/>
      <c r="AP7" s="2393"/>
    </row>
    <row r="8" spans="2:42" s="151" customFormat="1" ht="14.25" customHeight="1" thickTop="1" x14ac:dyDescent="0.15">
      <c r="C8" s="2394" t="s">
        <v>629</v>
      </c>
      <c r="D8" s="2395"/>
      <c r="E8" s="2395"/>
      <c r="F8" s="2395"/>
      <c r="G8" s="2395"/>
      <c r="H8" s="2395"/>
      <c r="I8" s="2395"/>
      <c r="J8" s="2395"/>
      <c r="K8" s="2395"/>
      <c r="L8" s="2395"/>
      <c r="M8" s="2395"/>
      <c r="N8" s="2395"/>
      <c r="O8" s="2395"/>
      <c r="P8" s="2395"/>
      <c r="Q8" s="2395"/>
      <c r="R8" s="2395"/>
      <c r="S8" s="2395"/>
      <c r="T8" s="2395"/>
      <c r="U8" s="2395"/>
      <c r="V8" s="2395"/>
      <c r="W8" s="2395"/>
      <c r="X8" s="2395"/>
      <c r="Y8" s="2395"/>
      <c r="Z8" s="2395"/>
      <c r="AA8" s="2395"/>
      <c r="AB8" s="2395"/>
      <c r="AC8" s="2395"/>
      <c r="AD8" s="2395"/>
      <c r="AE8" s="2395"/>
      <c r="AF8" s="2395"/>
      <c r="AG8" s="2395"/>
      <c r="AH8" s="2395"/>
      <c r="AI8" s="2395"/>
      <c r="AJ8" s="2395"/>
      <c r="AK8" s="2395"/>
      <c r="AL8" s="2395"/>
      <c r="AM8" s="2395"/>
      <c r="AN8" s="2395"/>
      <c r="AO8" s="2395"/>
      <c r="AP8" s="2396"/>
    </row>
    <row r="9" spans="2:42" x14ac:dyDescent="0.15">
      <c r="C9" s="154"/>
      <c r="W9" s="556"/>
      <c r="AP9" s="547"/>
    </row>
    <row r="10" spans="2:42" x14ac:dyDescent="0.15">
      <c r="C10" s="154"/>
      <c r="W10" s="154"/>
      <c r="AP10" s="547"/>
    </row>
    <row r="11" spans="2:42" x14ac:dyDescent="0.15">
      <c r="C11" s="154"/>
      <c r="W11" s="154"/>
      <c r="AP11" s="547"/>
    </row>
    <row r="12" spans="2:42" x14ac:dyDescent="0.15">
      <c r="C12" s="154"/>
      <c r="W12" s="154"/>
      <c r="AP12" s="547"/>
    </row>
    <row r="13" spans="2:42" ht="13.5" customHeight="1" x14ac:dyDescent="0.15">
      <c r="C13" s="548"/>
      <c r="F13" s="151" t="s">
        <v>623</v>
      </c>
      <c r="G13" s="151"/>
      <c r="H13" s="151"/>
      <c r="I13" s="151"/>
      <c r="J13" s="151"/>
      <c r="K13" s="151"/>
      <c r="L13" s="151"/>
      <c r="M13" s="151"/>
      <c r="N13" s="151"/>
      <c r="O13" s="151"/>
      <c r="P13" s="151"/>
      <c r="Q13" s="151"/>
      <c r="R13" s="151"/>
      <c r="S13" s="151"/>
      <c r="T13" s="151"/>
      <c r="U13" s="151"/>
      <c r="V13" s="151"/>
      <c r="W13" s="548"/>
      <c r="X13" s="151"/>
      <c r="Y13" s="151"/>
      <c r="Z13" s="151" t="s">
        <v>630</v>
      </c>
      <c r="AA13" s="151"/>
      <c r="AB13" s="151"/>
      <c r="AC13" s="151"/>
      <c r="AD13" s="151"/>
      <c r="AF13" s="151"/>
      <c r="AG13" s="151"/>
      <c r="AH13" s="151"/>
      <c r="AI13" s="151"/>
      <c r="AJ13" s="151"/>
      <c r="AK13" s="151"/>
      <c r="AL13" s="151"/>
      <c r="AM13" s="151"/>
      <c r="AN13" s="151"/>
      <c r="AO13" s="151"/>
      <c r="AP13" s="557"/>
    </row>
    <row r="14" spans="2:42" x14ac:dyDescent="0.15">
      <c r="C14" s="548"/>
      <c r="D14" s="151"/>
      <c r="F14" s="151" t="s">
        <v>631</v>
      </c>
      <c r="G14" s="151"/>
      <c r="H14" s="151"/>
      <c r="I14" s="151"/>
      <c r="J14" s="151"/>
      <c r="K14" s="151"/>
      <c r="L14" s="151"/>
      <c r="M14" s="151"/>
      <c r="N14" s="151"/>
      <c r="O14" s="151"/>
      <c r="P14" s="151"/>
      <c r="Q14" s="151"/>
      <c r="R14" s="151"/>
      <c r="S14" s="151"/>
      <c r="T14" s="151"/>
      <c r="U14" s="151"/>
      <c r="V14" s="151"/>
      <c r="W14" s="154"/>
      <c r="Z14" s="151" t="s">
        <v>632</v>
      </c>
      <c r="AA14" s="151"/>
      <c r="AB14" s="151"/>
      <c r="AC14" s="151"/>
      <c r="AD14" s="151"/>
      <c r="AF14" s="151"/>
      <c r="AG14" s="151"/>
      <c r="AH14" s="151"/>
      <c r="AI14" s="151"/>
      <c r="AJ14" s="151"/>
      <c r="AK14" s="151"/>
      <c r="AL14" s="151"/>
      <c r="AM14" s="151"/>
      <c r="AN14" s="151"/>
      <c r="AO14" s="151"/>
      <c r="AP14" s="557"/>
    </row>
    <row r="15" spans="2:42" x14ac:dyDescent="0.15">
      <c r="C15" s="154"/>
      <c r="F15" s="150" t="s">
        <v>625</v>
      </c>
      <c r="G15" s="150"/>
      <c r="I15" s="150"/>
      <c r="J15" s="151"/>
      <c r="K15" s="151"/>
      <c r="L15" s="151"/>
      <c r="M15" s="151"/>
      <c r="N15" s="151"/>
      <c r="O15" s="151"/>
      <c r="P15" s="151"/>
      <c r="Q15" s="151"/>
      <c r="R15" s="151"/>
      <c r="S15" s="151"/>
      <c r="T15" s="151"/>
      <c r="U15" s="151"/>
      <c r="V15" s="151"/>
      <c r="W15" s="548"/>
      <c r="X15" s="151"/>
      <c r="Y15" s="151"/>
      <c r="Z15" s="150" t="s">
        <v>625</v>
      </c>
      <c r="AA15" s="150"/>
      <c r="AB15" s="150"/>
      <c r="AC15" s="150"/>
      <c r="AD15" s="150"/>
      <c r="AF15" s="150"/>
      <c r="AG15" s="151"/>
      <c r="AH15" s="151"/>
      <c r="AI15" s="151"/>
      <c r="AJ15" s="151"/>
      <c r="AK15" s="151"/>
      <c r="AL15" s="151"/>
      <c r="AM15" s="151"/>
      <c r="AN15" s="151"/>
      <c r="AO15" s="151"/>
      <c r="AP15" s="557"/>
    </row>
    <row r="16" spans="2:42" x14ac:dyDescent="0.15">
      <c r="C16" s="154"/>
      <c r="D16" s="151"/>
      <c r="E16" s="151"/>
      <c r="F16" s="151"/>
      <c r="G16" s="151"/>
      <c r="H16" s="151"/>
      <c r="I16" s="151"/>
      <c r="J16" s="151"/>
      <c r="K16" s="151"/>
      <c r="L16" s="151"/>
      <c r="M16" s="151"/>
      <c r="N16" s="151"/>
      <c r="O16" s="151"/>
      <c r="P16" s="151"/>
      <c r="Q16" s="151"/>
      <c r="R16" s="151"/>
      <c r="S16" s="151"/>
      <c r="T16" s="151"/>
      <c r="U16" s="151"/>
      <c r="V16" s="151"/>
      <c r="W16" s="548"/>
      <c r="X16" s="151"/>
      <c r="Y16" s="151"/>
      <c r="Z16" s="151"/>
      <c r="AA16" s="151"/>
      <c r="AB16" s="151"/>
      <c r="AC16" s="151"/>
      <c r="AD16" s="151"/>
      <c r="AE16" s="151"/>
      <c r="AF16" s="151"/>
      <c r="AG16" s="151"/>
      <c r="AH16" s="151"/>
      <c r="AI16" s="151"/>
      <c r="AJ16" s="151"/>
      <c r="AK16" s="151"/>
      <c r="AL16" s="151"/>
      <c r="AM16" s="151"/>
      <c r="AN16" s="151"/>
      <c r="AO16" s="151"/>
      <c r="AP16" s="557"/>
    </row>
    <row r="17" spans="3:42" x14ac:dyDescent="0.15">
      <c r="C17" s="154"/>
      <c r="D17" s="151"/>
      <c r="E17" s="151"/>
      <c r="F17" s="151"/>
      <c r="G17" s="151"/>
      <c r="H17" s="151"/>
      <c r="I17" s="151"/>
      <c r="J17" s="151"/>
      <c r="K17" s="151"/>
      <c r="L17" s="151"/>
      <c r="M17" s="151"/>
      <c r="N17" s="151"/>
      <c r="O17" s="151"/>
      <c r="P17" s="151"/>
      <c r="Q17" s="151"/>
      <c r="R17" s="151"/>
      <c r="S17" s="151"/>
      <c r="T17" s="151"/>
      <c r="U17" s="151"/>
      <c r="V17" s="151"/>
      <c r="W17" s="548"/>
      <c r="X17" s="151"/>
      <c r="Y17" s="151"/>
      <c r="Z17" s="151"/>
      <c r="AA17" s="151"/>
      <c r="AB17" s="151"/>
      <c r="AC17" s="151"/>
      <c r="AD17" s="151"/>
      <c r="AE17" s="151"/>
      <c r="AF17" s="151"/>
      <c r="AG17" s="151"/>
      <c r="AH17" s="151"/>
      <c r="AI17" s="151"/>
      <c r="AJ17" s="151"/>
      <c r="AK17" s="151"/>
      <c r="AL17" s="151"/>
      <c r="AM17" s="151"/>
      <c r="AN17" s="151"/>
      <c r="AO17" s="151"/>
      <c r="AP17" s="557"/>
    </row>
    <row r="18" spans="3:42" x14ac:dyDescent="0.15">
      <c r="C18" s="154"/>
      <c r="D18" s="151"/>
      <c r="E18" s="151"/>
      <c r="F18" s="151"/>
      <c r="G18" s="151"/>
      <c r="H18" s="151"/>
      <c r="I18" s="151"/>
      <c r="J18" s="151"/>
      <c r="K18" s="151"/>
      <c r="L18" s="151"/>
      <c r="M18" s="151"/>
      <c r="N18" s="151"/>
      <c r="O18" s="151"/>
      <c r="P18" s="151"/>
      <c r="Q18" s="151"/>
      <c r="R18" s="151"/>
      <c r="S18" s="151"/>
      <c r="T18" s="151"/>
      <c r="U18" s="151"/>
      <c r="V18" s="151"/>
      <c r="W18" s="548"/>
      <c r="X18" s="151"/>
      <c r="Y18" s="151"/>
      <c r="Z18" s="151"/>
      <c r="AA18" s="151"/>
      <c r="AB18" s="151"/>
      <c r="AC18" s="151"/>
      <c r="AD18" s="151"/>
      <c r="AE18" s="151"/>
      <c r="AF18" s="151"/>
      <c r="AG18" s="151"/>
      <c r="AH18" s="151"/>
      <c r="AI18" s="151"/>
      <c r="AJ18" s="151"/>
      <c r="AK18" s="151"/>
      <c r="AL18" s="151"/>
      <c r="AM18" s="151"/>
      <c r="AN18" s="151"/>
      <c r="AO18" s="151"/>
      <c r="AP18" s="557"/>
    </row>
    <row r="19" spans="3:42" x14ac:dyDescent="0.15">
      <c r="C19" s="154"/>
      <c r="D19" s="151"/>
      <c r="E19" s="151"/>
      <c r="F19" s="151"/>
      <c r="G19" s="151"/>
      <c r="H19" s="151"/>
      <c r="I19" s="151"/>
      <c r="J19" s="151"/>
      <c r="K19" s="151"/>
      <c r="L19" s="151"/>
      <c r="M19" s="151"/>
      <c r="N19" s="151"/>
      <c r="O19" s="151"/>
      <c r="P19" s="151"/>
      <c r="Q19" s="151"/>
      <c r="R19" s="151"/>
      <c r="S19" s="151"/>
      <c r="T19" s="151"/>
      <c r="U19" s="151"/>
      <c r="V19" s="151"/>
      <c r="W19" s="548"/>
      <c r="X19" s="151"/>
      <c r="Y19" s="151"/>
      <c r="Z19" s="151"/>
      <c r="AA19" s="151"/>
      <c r="AB19" s="151"/>
      <c r="AC19" s="151"/>
      <c r="AD19" s="151"/>
      <c r="AE19" s="151"/>
      <c r="AF19" s="151"/>
      <c r="AG19" s="151"/>
      <c r="AH19" s="151"/>
      <c r="AI19" s="151"/>
      <c r="AJ19" s="151"/>
      <c r="AK19" s="151"/>
      <c r="AL19" s="151"/>
      <c r="AM19" s="151"/>
      <c r="AN19" s="151"/>
      <c r="AO19" s="151"/>
      <c r="AP19" s="557"/>
    </row>
    <row r="20" spans="3:42" x14ac:dyDescent="0.15">
      <c r="C20" s="558"/>
      <c r="D20" s="559"/>
      <c r="E20" s="559"/>
      <c r="F20" s="559"/>
      <c r="G20" s="559"/>
      <c r="H20" s="560"/>
      <c r="I20" s="559"/>
      <c r="T20" s="559"/>
      <c r="U20" s="559"/>
      <c r="V20" s="560"/>
      <c r="W20" s="558"/>
      <c r="X20" s="559"/>
      <c r="Y20" s="559"/>
      <c r="Z20" s="559"/>
      <c r="AA20" s="559"/>
      <c r="AB20" s="559"/>
      <c r="AC20" s="559"/>
      <c r="AD20" s="559"/>
      <c r="AE20" s="559"/>
      <c r="AF20" s="559"/>
      <c r="AG20" s="559"/>
      <c r="AH20" s="559"/>
      <c r="AI20" s="559"/>
      <c r="AJ20" s="559"/>
      <c r="AK20" s="559"/>
      <c r="AL20" s="559"/>
      <c r="AM20" s="559"/>
      <c r="AN20" s="559"/>
      <c r="AO20" s="559"/>
      <c r="AP20" s="561"/>
    </row>
    <row r="21" spans="3:42" s="150" customFormat="1" ht="12" customHeight="1" x14ac:dyDescent="0.15">
      <c r="C21" s="2386"/>
      <c r="D21" s="2400"/>
      <c r="E21" s="179" t="s">
        <v>651</v>
      </c>
      <c r="F21" s="179"/>
      <c r="H21" s="179" t="s">
        <v>694</v>
      </c>
      <c r="J21" s="2384"/>
      <c r="K21" s="2385"/>
      <c r="L21" s="176" t="s">
        <v>1</v>
      </c>
      <c r="M21" s="2384"/>
      <c r="N21" s="2385"/>
      <c r="O21" s="176" t="s">
        <v>11</v>
      </c>
      <c r="P21" s="2384"/>
      <c r="Q21" s="2385"/>
      <c r="R21" s="176" t="s">
        <v>34</v>
      </c>
      <c r="S21" s="176"/>
      <c r="T21" s="179"/>
      <c r="U21" s="179"/>
      <c r="V21" s="179"/>
      <c r="W21" s="178"/>
      <c r="X21" s="179"/>
      <c r="Y21" s="179" t="s">
        <v>651</v>
      </c>
      <c r="Z21" s="179"/>
      <c r="AB21" s="179" t="s">
        <v>694</v>
      </c>
      <c r="AD21" s="2384"/>
      <c r="AE21" s="2385"/>
      <c r="AF21" s="176" t="s">
        <v>1</v>
      </c>
      <c r="AG21" s="2384"/>
      <c r="AH21" s="2385"/>
      <c r="AI21" s="176" t="s">
        <v>11</v>
      </c>
      <c r="AJ21" s="2384"/>
      <c r="AK21" s="2385"/>
      <c r="AL21" s="176" t="s">
        <v>34</v>
      </c>
      <c r="AM21" s="176"/>
      <c r="AN21" s="179"/>
      <c r="AO21" s="179"/>
      <c r="AP21" s="180"/>
    </row>
    <row r="22" spans="3:42" s="151" customFormat="1" ht="2.1" customHeight="1" x14ac:dyDescent="0.15">
      <c r="C22" s="562"/>
      <c r="D22" s="562"/>
      <c r="E22" s="562"/>
      <c r="F22" s="562"/>
      <c r="G22" s="562"/>
      <c r="H22" s="563"/>
      <c r="I22" s="562"/>
      <c r="J22" s="563"/>
      <c r="K22" s="563"/>
      <c r="L22" s="563"/>
      <c r="M22" s="562"/>
      <c r="N22" s="562"/>
      <c r="O22" s="562"/>
      <c r="P22" s="562"/>
      <c r="Q22" s="562"/>
      <c r="R22" s="562"/>
      <c r="S22" s="562"/>
      <c r="T22" s="562"/>
      <c r="U22" s="562"/>
      <c r="V22" s="563"/>
      <c r="W22" s="562"/>
      <c r="X22" s="562"/>
      <c r="Y22" s="562"/>
      <c r="Z22" s="562"/>
      <c r="AA22" s="562"/>
      <c r="AB22" s="562"/>
      <c r="AC22" s="562"/>
      <c r="AD22" s="562"/>
      <c r="AE22" s="562"/>
      <c r="AF22" s="562"/>
      <c r="AG22" s="562"/>
      <c r="AH22" s="562"/>
      <c r="AI22" s="562"/>
      <c r="AJ22" s="562"/>
      <c r="AK22" s="562"/>
      <c r="AL22" s="562"/>
      <c r="AM22" s="562"/>
      <c r="AN22" s="562"/>
      <c r="AO22" s="562"/>
      <c r="AP22" s="562"/>
    </row>
    <row r="23" spans="3:42" s="151" customFormat="1" ht="14.25" customHeight="1" x14ac:dyDescent="0.15">
      <c r="C23" s="2397" t="s">
        <v>633</v>
      </c>
      <c r="D23" s="2398"/>
      <c r="E23" s="2398"/>
      <c r="F23" s="2398"/>
      <c r="G23" s="2398"/>
      <c r="H23" s="2398"/>
      <c r="I23" s="2398"/>
      <c r="J23" s="2398"/>
      <c r="K23" s="2398"/>
      <c r="L23" s="2398"/>
      <c r="M23" s="2398"/>
      <c r="N23" s="2398"/>
      <c r="O23" s="2398"/>
      <c r="P23" s="2398"/>
      <c r="Q23" s="2398"/>
      <c r="R23" s="2398"/>
      <c r="S23" s="2398"/>
      <c r="T23" s="2398"/>
      <c r="U23" s="2398"/>
      <c r="V23" s="2398"/>
      <c r="W23" s="2398"/>
      <c r="X23" s="2398"/>
      <c r="Y23" s="2398"/>
      <c r="Z23" s="2398"/>
      <c r="AA23" s="2398"/>
      <c r="AB23" s="2398"/>
      <c r="AC23" s="2398"/>
      <c r="AD23" s="2398"/>
      <c r="AE23" s="2398"/>
      <c r="AF23" s="2398"/>
      <c r="AG23" s="2398"/>
      <c r="AH23" s="2398"/>
      <c r="AI23" s="2398"/>
      <c r="AJ23" s="2398"/>
      <c r="AK23" s="2398"/>
      <c r="AL23" s="2398"/>
      <c r="AM23" s="2398"/>
      <c r="AN23" s="2398"/>
      <c r="AO23" s="2398"/>
      <c r="AP23" s="2399"/>
    </row>
    <row r="24" spans="3:42" x14ac:dyDescent="0.15">
      <c r="C24" s="154"/>
      <c r="W24" s="556"/>
      <c r="AP24" s="547"/>
    </row>
    <row r="25" spans="3:42" x14ac:dyDescent="0.15">
      <c r="C25" s="154"/>
      <c r="W25" s="154"/>
      <c r="AP25" s="547"/>
    </row>
    <row r="26" spans="3:42" x14ac:dyDescent="0.15">
      <c r="C26" s="154"/>
      <c r="W26" s="154"/>
      <c r="AP26" s="547"/>
    </row>
    <row r="27" spans="3:42" x14ac:dyDescent="0.15">
      <c r="C27" s="154"/>
      <c r="W27" s="154"/>
      <c r="AP27" s="547"/>
    </row>
    <row r="28" spans="3:42" ht="13.5" customHeight="1" x14ac:dyDescent="0.15">
      <c r="C28" s="548"/>
      <c r="E28" s="151"/>
      <c r="F28" s="151" t="s">
        <v>623</v>
      </c>
      <c r="G28" s="151"/>
      <c r="H28" s="151"/>
      <c r="I28" s="151"/>
      <c r="J28" s="151"/>
      <c r="K28" s="151"/>
      <c r="L28" s="151"/>
      <c r="M28" s="151"/>
      <c r="N28" s="151"/>
      <c r="O28" s="151"/>
      <c r="P28" s="151"/>
      <c r="Q28" s="151"/>
      <c r="R28" s="151"/>
      <c r="S28" s="151"/>
      <c r="T28" s="151"/>
      <c r="U28" s="151"/>
      <c r="V28" s="151"/>
      <c r="W28" s="548"/>
      <c r="X28" s="151"/>
      <c r="Y28" s="151"/>
      <c r="Z28" s="151" t="s">
        <v>630</v>
      </c>
      <c r="AB28" s="151"/>
      <c r="AC28" s="151"/>
      <c r="AD28" s="151"/>
      <c r="AF28" s="151"/>
      <c r="AG28" s="151"/>
      <c r="AH28" s="151"/>
      <c r="AI28" s="151"/>
      <c r="AJ28" s="151"/>
      <c r="AK28" s="151"/>
      <c r="AL28" s="151"/>
      <c r="AM28" s="151"/>
      <c r="AN28" s="151"/>
      <c r="AO28" s="151"/>
      <c r="AP28" s="557"/>
    </row>
    <row r="29" spans="3:42" x14ac:dyDescent="0.15">
      <c r="C29" s="548"/>
      <c r="E29" s="151"/>
      <c r="F29" s="151" t="s">
        <v>631</v>
      </c>
      <c r="G29" s="151"/>
      <c r="H29" s="151"/>
      <c r="I29" s="151"/>
      <c r="J29" s="151"/>
      <c r="K29" s="151"/>
      <c r="L29" s="151"/>
      <c r="M29" s="151"/>
      <c r="N29" s="151"/>
      <c r="O29" s="151"/>
      <c r="P29" s="151"/>
      <c r="Q29" s="151"/>
      <c r="R29" s="151"/>
      <c r="S29" s="151"/>
      <c r="T29" s="151"/>
      <c r="U29" s="151"/>
      <c r="V29" s="151"/>
      <c r="W29" s="154"/>
      <c r="Z29" s="151" t="s">
        <v>632</v>
      </c>
      <c r="AF29" s="151"/>
      <c r="AG29" s="151"/>
      <c r="AH29" s="151"/>
      <c r="AI29" s="151"/>
      <c r="AJ29" s="151"/>
      <c r="AK29" s="151"/>
      <c r="AL29" s="151"/>
      <c r="AM29" s="151"/>
      <c r="AN29" s="151"/>
      <c r="AO29" s="151"/>
      <c r="AP29" s="557"/>
    </row>
    <row r="30" spans="3:42" x14ac:dyDescent="0.15">
      <c r="C30" s="548"/>
      <c r="E30" s="151"/>
      <c r="F30" s="150" t="s">
        <v>625</v>
      </c>
      <c r="G30" s="151"/>
      <c r="H30" s="151"/>
      <c r="I30" s="151"/>
      <c r="J30" s="151"/>
      <c r="K30" s="151"/>
      <c r="L30" s="151"/>
      <c r="M30" s="151"/>
      <c r="N30" s="151"/>
      <c r="O30" s="151"/>
      <c r="P30" s="151"/>
      <c r="Q30" s="151"/>
      <c r="R30" s="151"/>
      <c r="S30" s="151"/>
      <c r="T30" s="151"/>
      <c r="U30" s="151"/>
      <c r="V30" s="151"/>
      <c r="W30" s="548"/>
      <c r="X30" s="151"/>
      <c r="Y30" s="151"/>
      <c r="Z30" s="150" t="s">
        <v>625</v>
      </c>
      <c r="AB30" s="151"/>
      <c r="AC30" s="151"/>
      <c r="AD30" s="151"/>
      <c r="AF30" s="150"/>
      <c r="AG30" s="151"/>
      <c r="AH30" s="151"/>
      <c r="AI30" s="151"/>
      <c r="AJ30" s="151"/>
      <c r="AK30" s="151"/>
      <c r="AL30" s="151"/>
      <c r="AM30" s="151"/>
      <c r="AN30" s="151"/>
      <c r="AO30" s="151"/>
      <c r="AP30" s="557"/>
    </row>
    <row r="31" spans="3:42" x14ac:dyDescent="0.15">
      <c r="C31" s="154"/>
      <c r="D31" s="151"/>
      <c r="E31" s="151"/>
      <c r="F31" s="151"/>
      <c r="G31" s="151"/>
      <c r="H31" s="151"/>
      <c r="I31" s="151"/>
      <c r="J31" s="151"/>
      <c r="K31" s="151"/>
      <c r="L31" s="151"/>
      <c r="M31" s="151"/>
      <c r="N31" s="151"/>
      <c r="O31" s="151"/>
      <c r="P31" s="151"/>
      <c r="Q31" s="151"/>
      <c r="R31" s="151"/>
      <c r="S31" s="151"/>
      <c r="T31" s="151"/>
      <c r="U31" s="151"/>
      <c r="V31" s="151"/>
      <c r="W31" s="548"/>
      <c r="X31" s="151"/>
      <c r="Y31" s="151"/>
      <c r="Z31" s="151"/>
      <c r="AA31" s="151"/>
      <c r="AB31" s="151"/>
      <c r="AC31" s="151"/>
      <c r="AD31" s="151"/>
      <c r="AE31" s="151"/>
      <c r="AF31" s="151"/>
      <c r="AG31" s="151"/>
      <c r="AH31" s="151"/>
      <c r="AI31" s="151"/>
      <c r="AJ31" s="151"/>
      <c r="AK31" s="151"/>
      <c r="AL31" s="151"/>
      <c r="AM31" s="151"/>
      <c r="AN31" s="151"/>
      <c r="AO31" s="151"/>
      <c r="AP31" s="547"/>
    </row>
    <row r="32" spans="3:42" x14ac:dyDescent="0.15">
      <c r="C32" s="154"/>
      <c r="D32" s="151"/>
      <c r="E32" s="151"/>
      <c r="F32" s="151"/>
      <c r="G32" s="151"/>
      <c r="H32" s="151"/>
      <c r="I32" s="151"/>
      <c r="J32" s="151"/>
      <c r="K32" s="151"/>
      <c r="L32" s="151"/>
      <c r="M32" s="151"/>
      <c r="N32" s="151"/>
      <c r="O32" s="151"/>
      <c r="P32" s="151"/>
      <c r="Q32" s="151"/>
      <c r="R32" s="151"/>
      <c r="S32" s="151"/>
      <c r="T32" s="151"/>
      <c r="U32" s="151"/>
      <c r="V32" s="151"/>
      <c r="W32" s="548"/>
      <c r="X32" s="151"/>
      <c r="Y32" s="151"/>
      <c r="Z32" s="151"/>
      <c r="AA32" s="151"/>
      <c r="AB32" s="151"/>
      <c r="AC32" s="151"/>
      <c r="AD32" s="151"/>
      <c r="AE32" s="151"/>
      <c r="AF32" s="151"/>
      <c r="AG32" s="151"/>
      <c r="AH32" s="151"/>
      <c r="AI32" s="151"/>
      <c r="AJ32" s="151"/>
      <c r="AK32" s="151"/>
      <c r="AL32" s="151"/>
      <c r="AM32" s="151"/>
      <c r="AN32" s="151"/>
      <c r="AO32" s="151"/>
      <c r="AP32" s="547"/>
    </row>
    <row r="33" spans="3:42" x14ac:dyDescent="0.15">
      <c r="C33" s="154"/>
      <c r="D33" s="151"/>
      <c r="E33" s="151"/>
      <c r="F33" s="151"/>
      <c r="G33" s="151"/>
      <c r="H33" s="151"/>
      <c r="I33" s="151"/>
      <c r="J33" s="151"/>
      <c r="K33" s="151"/>
      <c r="L33" s="151"/>
      <c r="M33" s="151"/>
      <c r="N33" s="151"/>
      <c r="O33" s="151"/>
      <c r="P33" s="151"/>
      <c r="Q33" s="151"/>
      <c r="R33" s="151"/>
      <c r="S33" s="151"/>
      <c r="T33" s="151"/>
      <c r="U33" s="151"/>
      <c r="V33" s="151"/>
      <c r="W33" s="548"/>
      <c r="X33" s="151"/>
      <c r="Y33" s="151"/>
      <c r="Z33" s="151"/>
      <c r="AA33" s="151"/>
      <c r="AB33" s="151"/>
      <c r="AC33" s="151"/>
      <c r="AD33" s="151"/>
      <c r="AE33" s="151"/>
      <c r="AF33" s="151"/>
      <c r="AG33" s="151"/>
      <c r="AH33" s="151"/>
      <c r="AI33" s="151"/>
      <c r="AJ33" s="151"/>
      <c r="AK33" s="151"/>
      <c r="AL33" s="151"/>
      <c r="AM33" s="151"/>
      <c r="AN33" s="151"/>
      <c r="AO33" s="151"/>
      <c r="AP33" s="547"/>
    </row>
    <row r="34" spans="3:42" x14ac:dyDescent="0.15">
      <c r="C34" s="154"/>
      <c r="W34" s="154"/>
      <c r="AP34" s="547"/>
    </row>
    <row r="35" spans="3:42" x14ac:dyDescent="0.15">
      <c r="C35" s="558"/>
      <c r="D35" s="559"/>
      <c r="E35" s="559"/>
      <c r="F35" s="559"/>
      <c r="G35" s="559"/>
      <c r="H35" s="560"/>
      <c r="I35" s="559"/>
      <c r="J35" s="560"/>
      <c r="K35" s="560"/>
      <c r="L35" s="560"/>
      <c r="M35" s="559"/>
      <c r="N35" s="559"/>
      <c r="O35" s="559"/>
      <c r="P35" s="559"/>
      <c r="Q35" s="559"/>
      <c r="R35" s="559"/>
      <c r="S35" s="559"/>
      <c r="T35" s="559"/>
      <c r="U35" s="559"/>
      <c r="V35" s="560"/>
      <c r="W35" s="558"/>
      <c r="X35" s="559"/>
      <c r="Y35" s="559"/>
      <c r="Z35" s="559"/>
      <c r="AA35" s="559"/>
      <c r="AB35" s="559"/>
      <c r="AC35" s="559"/>
      <c r="AD35" s="559"/>
      <c r="AE35" s="559"/>
      <c r="AF35" s="559"/>
      <c r="AG35" s="559"/>
      <c r="AH35" s="559"/>
      <c r="AI35" s="559"/>
      <c r="AJ35" s="559"/>
      <c r="AK35" s="559"/>
      <c r="AL35" s="559"/>
      <c r="AM35" s="559"/>
      <c r="AN35" s="559"/>
      <c r="AO35" s="559"/>
      <c r="AP35" s="561"/>
    </row>
    <row r="36" spans="3:42" s="150" customFormat="1" ht="12" customHeight="1" x14ac:dyDescent="0.15">
      <c r="C36" s="2386"/>
      <c r="D36" s="2387"/>
      <c r="E36" s="176" t="s">
        <v>651</v>
      </c>
      <c r="F36" s="176"/>
      <c r="G36" s="176"/>
      <c r="H36" s="176" t="s">
        <v>694</v>
      </c>
      <c r="I36" s="176"/>
      <c r="J36" s="2384"/>
      <c r="K36" s="2385"/>
      <c r="L36" s="176" t="s">
        <v>1</v>
      </c>
      <c r="M36" s="2384"/>
      <c r="N36" s="2385"/>
      <c r="O36" s="176" t="s">
        <v>11</v>
      </c>
      <c r="P36" s="2384"/>
      <c r="Q36" s="2385"/>
      <c r="R36" s="176" t="s">
        <v>34</v>
      </c>
      <c r="S36" s="176"/>
      <c r="T36" s="176"/>
      <c r="U36" s="176"/>
      <c r="V36" s="176"/>
      <c r="W36" s="175"/>
      <c r="X36" s="176"/>
      <c r="Y36" s="176" t="s">
        <v>651</v>
      </c>
      <c r="Z36" s="176"/>
      <c r="AA36" s="176"/>
      <c r="AB36" s="176" t="s">
        <v>694</v>
      </c>
      <c r="AC36" s="176"/>
      <c r="AD36" s="2384"/>
      <c r="AE36" s="2385"/>
      <c r="AF36" s="176" t="s">
        <v>1</v>
      </c>
      <c r="AG36" s="2384"/>
      <c r="AH36" s="2385"/>
      <c r="AI36" s="176" t="s">
        <v>11</v>
      </c>
      <c r="AJ36" s="2384"/>
      <c r="AK36" s="2385"/>
      <c r="AL36" s="176" t="s">
        <v>34</v>
      </c>
      <c r="AM36" s="176"/>
      <c r="AN36" s="176"/>
      <c r="AO36" s="176"/>
      <c r="AP36" s="177"/>
    </row>
    <row r="37" spans="3:42" ht="2.1" customHeight="1" x14ac:dyDescent="0.15">
      <c r="C37" s="564"/>
      <c r="D37" s="564"/>
      <c r="E37" s="564"/>
      <c r="F37" s="564"/>
      <c r="G37" s="564"/>
      <c r="H37" s="565"/>
      <c r="I37" s="564"/>
      <c r="J37" s="565"/>
      <c r="K37" s="565"/>
      <c r="L37" s="565"/>
      <c r="M37" s="564"/>
      <c r="N37" s="564"/>
      <c r="O37" s="564"/>
      <c r="P37" s="564"/>
      <c r="Q37" s="564"/>
      <c r="R37" s="564"/>
      <c r="S37" s="564"/>
      <c r="T37" s="564"/>
      <c r="U37" s="564"/>
      <c r="V37" s="565"/>
    </row>
    <row r="38" spans="3:42" s="151" customFormat="1" ht="14.25" customHeight="1" x14ac:dyDescent="0.15">
      <c r="C38" s="2397" t="s">
        <v>634</v>
      </c>
      <c r="D38" s="2398"/>
      <c r="E38" s="2398"/>
      <c r="F38" s="2398"/>
      <c r="G38" s="2398"/>
      <c r="H38" s="2398"/>
      <c r="I38" s="2398"/>
      <c r="J38" s="2398"/>
      <c r="K38" s="2398"/>
      <c r="L38" s="2398"/>
      <c r="M38" s="2398"/>
      <c r="N38" s="2398"/>
      <c r="O38" s="2398"/>
      <c r="P38" s="2398"/>
      <c r="Q38" s="2398"/>
      <c r="R38" s="2398"/>
      <c r="S38" s="2398"/>
      <c r="T38" s="2398"/>
      <c r="U38" s="2398"/>
      <c r="V38" s="2398"/>
      <c r="W38" s="2398"/>
      <c r="X38" s="2398"/>
      <c r="Y38" s="2398"/>
      <c r="Z38" s="2398"/>
      <c r="AA38" s="2398"/>
      <c r="AB38" s="2398"/>
      <c r="AC38" s="2398"/>
      <c r="AD38" s="2398"/>
      <c r="AE38" s="2398"/>
      <c r="AF38" s="2398"/>
      <c r="AG38" s="2398"/>
      <c r="AH38" s="2398"/>
      <c r="AI38" s="2398"/>
      <c r="AJ38" s="2398"/>
      <c r="AK38" s="2398"/>
      <c r="AL38" s="2398"/>
      <c r="AM38" s="2398"/>
      <c r="AN38" s="2398"/>
      <c r="AO38" s="2398"/>
      <c r="AP38" s="2399"/>
    </row>
    <row r="39" spans="3:42" x14ac:dyDescent="0.15">
      <c r="C39" s="154"/>
      <c r="W39" s="556"/>
      <c r="AP39" s="547"/>
    </row>
    <row r="40" spans="3:42" x14ac:dyDescent="0.15">
      <c r="C40" s="154"/>
      <c r="W40" s="154"/>
      <c r="AP40" s="547"/>
    </row>
    <row r="41" spans="3:42" x14ac:dyDescent="0.15">
      <c r="C41" s="154"/>
      <c r="W41" s="154"/>
      <c r="AP41" s="547"/>
    </row>
    <row r="42" spans="3:42" x14ac:dyDescent="0.15">
      <c r="C42" s="154"/>
      <c r="W42" s="154"/>
      <c r="AP42" s="547"/>
    </row>
    <row r="43" spans="3:42" ht="13.5" customHeight="1" x14ac:dyDescent="0.15">
      <c r="C43" s="548"/>
      <c r="E43" s="151"/>
      <c r="F43" s="151" t="s">
        <v>623</v>
      </c>
      <c r="G43" s="151"/>
      <c r="H43" s="151"/>
      <c r="I43" s="151"/>
      <c r="J43" s="151"/>
      <c r="K43" s="151"/>
      <c r="L43" s="151"/>
      <c r="M43" s="151"/>
      <c r="N43" s="151"/>
      <c r="O43" s="151"/>
      <c r="P43" s="151"/>
      <c r="Q43" s="151"/>
      <c r="R43" s="151"/>
      <c r="S43" s="151"/>
      <c r="T43" s="151"/>
      <c r="U43" s="151"/>
      <c r="V43" s="151"/>
      <c r="W43" s="548"/>
      <c r="X43" s="151"/>
      <c r="Y43" s="151"/>
      <c r="Z43" s="151" t="s">
        <v>630</v>
      </c>
      <c r="AA43" s="151"/>
      <c r="AB43" s="151"/>
      <c r="AC43" s="151"/>
      <c r="AD43" s="151"/>
      <c r="AF43" s="151"/>
      <c r="AG43" s="151"/>
      <c r="AH43" s="151"/>
      <c r="AI43" s="151"/>
      <c r="AJ43" s="151"/>
      <c r="AK43" s="151"/>
      <c r="AL43" s="151"/>
      <c r="AM43" s="151"/>
      <c r="AN43" s="151"/>
      <c r="AO43" s="151"/>
      <c r="AP43" s="557"/>
    </row>
    <row r="44" spans="3:42" x14ac:dyDescent="0.15">
      <c r="C44" s="548"/>
      <c r="E44" s="151"/>
      <c r="F44" s="151" t="s">
        <v>631</v>
      </c>
      <c r="G44" s="151"/>
      <c r="H44" s="151"/>
      <c r="I44" s="151"/>
      <c r="J44" s="151"/>
      <c r="K44" s="151"/>
      <c r="L44" s="151"/>
      <c r="M44" s="151"/>
      <c r="N44" s="151"/>
      <c r="O44" s="151"/>
      <c r="P44" s="151"/>
      <c r="Q44" s="151"/>
      <c r="R44" s="151"/>
      <c r="S44" s="151"/>
      <c r="T44" s="151"/>
      <c r="U44" s="151"/>
      <c r="V44" s="151"/>
      <c r="W44" s="548"/>
      <c r="X44" s="151"/>
      <c r="Y44" s="151"/>
      <c r="Z44" s="151" t="s">
        <v>632</v>
      </c>
      <c r="AA44" s="151"/>
      <c r="AB44" s="151"/>
      <c r="AC44" s="151"/>
      <c r="AD44" s="151"/>
      <c r="AF44" s="151"/>
      <c r="AG44" s="151"/>
      <c r="AH44" s="151"/>
      <c r="AI44" s="151"/>
      <c r="AJ44" s="151"/>
      <c r="AK44" s="151"/>
      <c r="AL44" s="151"/>
      <c r="AM44" s="151"/>
      <c r="AN44" s="151"/>
      <c r="AO44" s="151"/>
      <c r="AP44" s="557"/>
    </row>
    <row r="45" spans="3:42" x14ac:dyDescent="0.15">
      <c r="C45" s="154"/>
      <c r="F45" s="150" t="s">
        <v>625</v>
      </c>
      <c r="W45" s="154"/>
      <c r="Z45" s="150" t="s">
        <v>625</v>
      </c>
      <c r="AF45" s="150"/>
      <c r="AP45" s="547"/>
    </row>
    <row r="46" spans="3:42" x14ac:dyDescent="0.15">
      <c r="C46" s="154"/>
      <c r="W46" s="154"/>
      <c r="AP46" s="547"/>
    </row>
    <row r="47" spans="3:42" x14ac:dyDescent="0.15">
      <c r="C47" s="154"/>
      <c r="W47" s="154"/>
      <c r="AP47" s="547"/>
    </row>
    <row r="48" spans="3:42" x14ac:dyDescent="0.15">
      <c r="C48" s="154"/>
      <c r="W48" s="154"/>
      <c r="AP48" s="547"/>
    </row>
    <row r="49" spans="3:42" x14ac:dyDescent="0.15">
      <c r="C49" s="154"/>
      <c r="W49" s="154"/>
      <c r="AP49" s="547"/>
    </row>
    <row r="50" spans="3:42" x14ac:dyDescent="0.15">
      <c r="C50" s="558"/>
      <c r="D50" s="559"/>
      <c r="E50" s="559"/>
      <c r="F50" s="559"/>
      <c r="G50" s="559"/>
      <c r="H50" s="560"/>
      <c r="I50" s="559"/>
      <c r="J50" s="560"/>
      <c r="K50" s="560"/>
      <c r="L50" s="560"/>
      <c r="M50" s="559"/>
      <c r="N50" s="559"/>
      <c r="O50" s="559"/>
      <c r="P50" s="559"/>
      <c r="Q50" s="559"/>
      <c r="R50" s="559"/>
      <c r="S50" s="559"/>
      <c r="T50" s="559"/>
      <c r="U50" s="559"/>
      <c r="V50" s="560"/>
      <c r="W50" s="558"/>
      <c r="X50" s="559"/>
      <c r="Y50" s="559"/>
      <c r="Z50" s="559"/>
      <c r="AA50" s="559"/>
      <c r="AB50" s="559"/>
      <c r="AC50" s="559"/>
      <c r="AD50" s="559"/>
      <c r="AE50" s="559"/>
      <c r="AF50" s="559"/>
      <c r="AG50" s="559"/>
      <c r="AH50" s="559"/>
      <c r="AI50" s="559"/>
      <c r="AJ50" s="559"/>
      <c r="AK50" s="559"/>
      <c r="AL50" s="559"/>
      <c r="AM50" s="559"/>
      <c r="AN50" s="559"/>
      <c r="AO50" s="559"/>
      <c r="AP50" s="561"/>
    </row>
    <row r="51" spans="3:42" s="150" customFormat="1" ht="12" customHeight="1" x14ac:dyDescent="0.15">
      <c r="C51" s="2386"/>
      <c r="D51" s="2387"/>
      <c r="E51" s="176" t="s">
        <v>651</v>
      </c>
      <c r="F51" s="176"/>
      <c r="G51" s="176"/>
      <c r="H51" s="176" t="s">
        <v>694</v>
      </c>
      <c r="I51" s="176"/>
      <c r="J51" s="2384"/>
      <c r="K51" s="2385"/>
      <c r="L51" s="176" t="s">
        <v>1</v>
      </c>
      <c r="M51" s="2384"/>
      <c r="N51" s="2385"/>
      <c r="O51" s="176" t="s">
        <v>11</v>
      </c>
      <c r="P51" s="2384"/>
      <c r="Q51" s="2385"/>
      <c r="R51" s="176" t="s">
        <v>34</v>
      </c>
      <c r="S51" s="176"/>
      <c r="T51" s="176"/>
      <c r="U51" s="176"/>
      <c r="V51" s="176"/>
      <c r="W51" s="175"/>
      <c r="X51" s="176"/>
      <c r="Y51" s="176" t="s">
        <v>651</v>
      </c>
      <c r="Z51" s="176"/>
      <c r="AA51" s="176"/>
      <c r="AB51" s="176" t="s">
        <v>694</v>
      </c>
      <c r="AC51" s="176"/>
      <c r="AD51" s="2384"/>
      <c r="AE51" s="2385"/>
      <c r="AF51" s="176" t="s">
        <v>1</v>
      </c>
      <c r="AG51" s="2384"/>
      <c r="AH51" s="2385"/>
      <c r="AI51" s="176" t="s">
        <v>11</v>
      </c>
      <c r="AJ51" s="2384"/>
      <c r="AK51" s="2385"/>
      <c r="AL51" s="176" t="s">
        <v>34</v>
      </c>
      <c r="AM51" s="176"/>
      <c r="AN51" s="176"/>
      <c r="AO51" s="176"/>
      <c r="AP51" s="177"/>
    </row>
    <row r="52" spans="3:42" ht="2.1" customHeight="1" x14ac:dyDescent="0.15">
      <c r="C52" s="564"/>
      <c r="D52" s="564"/>
      <c r="E52" s="564"/>
      <c r="F52" s="564"/>
      <c r="G52" s="564"/>
      <c r="H52" s="565"/>
      <c r="I52" s="564"/>
      <c r="J52" s="565"/>
      <c r="K52" s="565"/>
      <c r="L52" s="565"/>
      <c r="M52" s="564"/>
      <c r="N52" s="564"/>
      <c r="O52" s="564"/>
      <c r="P52" s="564"/>
      <c r="Q52" s="564"/>
      <c r="R52" s="564"/>
      <c r="S52" s="564"/>
      <c r="T52" s="564"/>
      <c r="U52" s="564"/>
      <c r="V52" s="565"/>
    </row>
    <row r="53" spans="3:42" s="151" customFormat="1" ht="14.25" customHeight="1" x14ac:dyDescent="0.15">
      <c r="C53" s="2397" t="s">
        <v>635</v>
      </c>
      <c r="D53" s="2398"/>
      <c r="E53" s="2398"/>
      <c r="F53" s="2398"/>
      <c r="G53" s="2398"/>
      <c r="H53" s="2398"/>
      <c r="I53" s="2398"/>
      <c r="J53" s="2398"/>
      <c r="K53" s="2398"/>
      <c r="L53" s="2398"/>
      <c r="M53" s="2398"/>
      <c r="N53" s="2398"/>
      <c r="O53" s="2398"/>
      <c r="P53" s="2398"/>
      <c r="Q53" s="2398"/>
      <c r="R53" s="2398"/>
      <c r="S53" s="2398"/>
      <c r="T53" s="2398"/>
      <c r="U53" s="2398"/>
      <c r="V53" s="2398"/>
      <c r="W53" s="2398"/>
      <c r="X53" s="2398"/>
      <c r="Y53" s="2398"/>
      <c r="Z53" s="2398"/>
      <c r="AA53" s="2398"/>
      <c r="AB53" s="2398"/>
      <c r="AC53" s="2398"/>
      <c r="AD53" s="2398"/>
      <c r="AE53" s="2398"/>
      <c r="AF53" s="2398"/>
      <c r="AG53" s="2398"/>
      <c r="AH53" s="2398"/>
      <c r="AI53" s="2398"/>
      <c r="AJ53" s="2398"/>
      <c r="AK53" s="2398"/>
      <c r="AL53" s="2398"/>
      <c r="AM53" s="2398"/>
      <c r="AN53" s="2398"/>
      <c r="AO53" s="2398"/>
      <c r="AP53" s="2399"/>
    </row>
    <row r="54" spans="3:42" x14ac:dyDescent="0.15">
      <c r="C54" s="154"/>
      <c r="W54" s="556"/>
      <c r="AP54" s="547"/>
    </row>
    <row r="55" spans="3:42" x14ac:dyDescent="0.15">
      <c r="C55" s="154"/>
      <c r="W55" s="154"/>
      <c r="AP55" s="547"/>
    </row>
    <row r="56" spans="3:42" x14ac:dyDescent="0.15">
      <c r="C56" s="154"/>
      <c r="W56" s="154"/>
      <c r="AP56" s="547"/>
    </row>
    <row r="57" spans="3:42" x14ac:dyDescent="0.15">
      <c r="C57" s="154"/>
      <c r="W57" s="154"/>
      <c r="AP57" s="547"/>
    </row>
    <row r="58" spans="3:42" ht="13.5" customHeight="1" x14ac:dyDescent="0.15">
      <c r="C58" s="548"/>
      <c r="E58" s="151"/>
      <c r="F58" s="151" t="s">
        <v>623</v>
      </c>
      <c r="G58" s="151"/>
      <c r="H58" s="151"/>
      <c r="I58" s="151"/>
      <c r="J58" s="151"/>
      <c r="K58" s="151"/>
      <c r="L58" s="151"/>
      <c r="M58" s="151"/>
      <c r="N58" s="151"/>
      <c r="O58" s="151"/>
      <c r="P58" s="151"/>
      <c r="Q58" s="151"/>
      <c r="R58" s="151"/>
      <c r="S58" s="151"/>
      <c r="T58" s="151"/>
      <c r="U58" s="151"/>
      <c r="V58" s="151"/>
      <c r="W58" s="548"/>
      <c r="X58" s="151"/>
      <c r="Y58" s="151"/>
      <c r="Z58" s="151" t="s">
        <v>630</v>
      </c>
      <c r="AA58" s="151"/>
      <c r="AB58" s="151"/>
      <c r="AC58" s="151"/>
      <c r="AD58" s="151"/>
      <c r="AF58" s="151"/>
      <c r="AG58" s="151"/>
      <c r="AH58" s="151"/>
      <c r="AI58" s="151"/>
      <c r="AJ58" s="151"/>
      <c r="AK58" s="151"/>
      <c r="AL58" s="151"/>
      <c r="AM58" s="151"/>
      <c r="AN58" s="151"/>
      <c r="AO58" s="151"/>
      <c r="AP58" s="557"/>
    </row>
    <row r="59" spans="3:42" x14ac:dyDescent="0.15">
      <c r="C59" s="548"/>
      <c r="E59" s="151"/>
      <c r="F59" s="151" t="s">
        <v>631</v>
      </c>
      <c r="G59" s="151"/>
      <c r="H59" s="151"/>
      <c r="I59" s="151"/>
      <c r="J59" s="151"/>
      <c r="K59" s="151"/>
      <c r="L59" s="151"/>
      <c r="M59" s="151"/>
      <c r="N59" s="151"/>
      <c r="O59" s="151"/>
      <c r="P59" s="151"/>
      <c r="Q59" s="151"/>
      <c r="R59" s="151"/>
      <c r="S59" s="151"/>
      <c r="T59" s="151"/>
      <c r="U59" s="151"/>
      <c r="V59" s="151"/>
      <c r="W59" s="548"/>
      <c r="X59" s="151"/>
      <c r="Y59" s="151"/>
      <c r="Z59" s="151" t="s">
        <v>632</v>
      </c>
      <c r="AA59" s="151"/>
      <c r="AB59" s="151"/>
      <c r="AC59" s="151"/>
      <c r="AD59" s="151"/>
      <c r="AF59" s="151"/>
      <c r="AG59" s="151"/>
      <c r="AH59" s="151"/>
      <c r="AI59" s="151"/>
      <c r="AJ59" s="151"/>
      <c r="AK59" s="151"/>
      <c r="AL59" s="151"/>
      <c r="AM59" s="151"/>
      <c r="AN59" s="151"/>
      <c r="AO59" s="151"/>
      <c r="AP59" s="557"/>
    </row>
    <row r="60" spans="3:42" x14ac:dyDescent="0.15">
      <c r="C60" s="548"/>
      <c r="E60" s="151"/>
      <c r="F60" s="150" t="s">
        <v>625</v>
      </c>
      <c r="G60" s="151"/>
      <c r="H60" s="151"/>
      <c r="I60" s="151"/>
      <c r="J60" s="151"/>
      <c r="K60" s="151"/>
      <c r="L60" s="151"/>
      <c r="M60" s="151"/>
      <c r="N60" s="151"/>
      <c r="O60" s="151"/>
      <c r="P60" s="151"/>
      <c r="Q60" s="151"/>
      <c r="R60" s="151"/>
      <c r="S60" s="151"/>
      <c r="T60" s="151"/>
      <c r="U60" s="151"/>
      <c r="V60" s="151"/>
      <c r="W60" s="548"/>
      <c r="X60" s="151"/>
      <c r="Y60" s="151"/>
      <c r="Z60" s="150" t="s">
        <v>625</v>
      </c>
      <c r="AA60" s="151"/>
      <c r="AB60" s="151"/>
      <c r="AC60" s="151"/>
      <c r="AD60" s="151"/>
      <c r="AF60" s="150"/>
      <c r="AG60" s="151"/>
      <c r="AH60" s="151"/>
      <c r="AI60" s="151"/>
      <c r="AJ60" s="151"/>
      <c r="AK60" s="151"/>
      <c r="AL60" s="151"/>
      <c r="AM60" s="151"/>
      <c r="AN60" s="151"/>
      <c r="AO60" s="151"/>
      <c r="AP60" s="557"/>
    </row>
    <row r="61" spans="3:42" x14ac:dyDescent="0.15">
      <c r="C61" s="548"/>
      <c r="D61" s="151"/>
      <c r="E61" s="151"/>
      <c r="F61" s="151"/>
      <c r="G61" s="151"/>
      <c r="H61" s="151"/>
      <c r="I61" s="151"/>
      <c r="J61" s="151"/>
      <c r="K61" s="151"/>
      <c r="L61" s="151"/>
      <c r="M61" s="151"/>
      <c r="N61" s="151"/>
      <c r="O61" s="151"/>
      <c r="P61" s="151"/>
      <c r="Q61" s="151"/>
      <c r="R61" s="151"/>
      <c r="S61" s="151"/>
      <c r="T61" s="151"/>
      <c r="U61" s="151"/>
      <c r="V61" s="151"/>
      <c r="W61" s="548"/>
      <c r="X61" s="151"/>
      <c r="Y61" s="151"/>
      <c r="Z61" s="151"/>
      <c r="AA61" s="151"/>
      <c r="AB61" s="151"/>
      <c r="AC61" s="151"/>
      <c r="AD61" s="151"/>
      <c r="AE61" s="151"/>
      <c r="AF61" s="151"/>
      <c r="AG61" s="151"/>
      <c r="AH61" s="151"/>
      <c r="AI61" s="151"/>
      <c r="AJ61" s="151"/>
      <c r="AK61" s="151"/>
      <c r="AL61" s="151"/>
      <c r="AM61" s="151"/>
      <c r="AN61" s="151"/>
      <c r="AO61" s="151"/>
      <c r="AP61" s="557"/>
    </row>
    <row r="62" spans="3:42" x14ac:dyDescent="0.15">
      <c r="C62" s="154"/>
      <c r="W62" s="154"/>
      <c r="AP62" s="547"/>
    </row>
    <row r="63" spans="3:42" x14ac:dyDescent="0.15">
      <c r="C63" s="154"/>
      <c r="W63" s="154"/>
      <c r="AP63" s="547"/>
    </row>
    <row r="64" spans="3:42" x14ac:dyDescent="0.15">
      <c r="C64" s="154"/>
      <c r="W64" s="154"/>
      <c r="AP64" s="547"/>
    </row>
    <row r="65" spans="3:43" x14ac:dyDescent="0.15">
      <c r="C65" s="558"/>
      <c r="D65" s="559"/>
      <c r="E65" s="559"/>
      <c r="F65" s="559"/>
      <c r="G65" s="559"/>
      <c r="H65" s="560"/>
      <c r="I65" s="559"/>
      <c r="J65" s="560"/>
      <c r="K65" s="560"/>
      <c r="L65" s="560"/>
      <c r="M65" s="559"/>
      <c r="N65" s="559"/>
      <c r="O65" s="559"/>
      <c r="P65" s="559"/>
      <c r="Q65" s="559"/>
      <c r="R65" s="559"/>
      <c r="S65" s="559"/>
      <c r="T65" s="559"/>
      <c r="U65" s="559"/>
      <c r="V65" s="560"/>
      <c r="W65" s="558"/>
      <c r="X65" s="559"/>
      <c r="Y65" s="559"/>
      <c r="Z65" s="559"/>
      <c r="AA65" s="559"/>
      <c r="AB65" s="559"/>
      <c r="AC65" s="559"/>
      <c r="AD65" s="559"/>
      <c r="AE65" s="559"/>
      <c r="AF65" s="559"/>
      <c r="AG65" s="559"/>
      <c r="AH65" s="559"/>
      <c r="AI65" s="559"/>
      <c r="AJ65" s="559"/>
      <c r="AK65" s="559"/>
      <c r="AL65" s="559"/>
      <c r="AM65" s="559"/>
      <c r="AN65" s="559"/>
      <c r="AO65" s="559"/>
      <c r="AP65" s="561"/>
    </row>
    <row r="66" spans="3:43" s="150" customFormat="1" ht="12" customHeight="1" x14ac:dyDescent="0.15">
      <c r="C66" s="2386"/>
      <c r="D66" s="2387"/>
      <c r="E66" s="176" t="s">
        <v>651</v>
      </c>
      <c r="F66" s="176"/>
      <c r="G66" s="176"/>
      <c r="H66" s="176" t="s">
        <v>694</v>
      </c>
      <c r="I66" s="176"/>
      <c r="J66" s="2384"/>
      <c r="K66" s="2385"/>
      <c r="L66" s="176" t="s">
        <v>1</v>
      </c>
      <c r="M66" s="2384"/>
      <c r="N66" s="2385"/>
      <c r="O66" s="176" t="s">
        <v>11</v>
      </c>
      <c r="P66" s="2384"/>
      <c r="Q66" s="2385"/>
      <c r="R66" s="176" t="s">
        <v>34</v>
      </c>
      <c r="S66" s="176"/>
      <c r="T66" s="176"/>
      <c r="U66" s="176"/>
      <c r="V66" s="176"/>
      <c r="W66" s="175"/>
      <c r="X66" s="176"/>
      <c r="Y66" s="176" t="s">
        <v>651</v>
      </c>
      <c r="Z66" s="176"/>
      <c r="AA66" s="176"/>
      <c r="AB66" s="176" t="s">
        <v>694</v>
      </c>
      <c r="AC66" s="176"/>
      <c r="AD66" s="2384"/>
      <c r="AE66" s="2385"/>
      <c r="AF66" s="176" t="s">
        <v>1</v>
      </c>
      <c r="AG66" s="2384"/>
      <c r="AH66" s="2385"/>
      <c r="AI66" s="176" t="s">
        <v>11</v>
      </c>
      <c r="AJ66" s="2384"/>
      <c r="AK66" s="2385"/>
      <c r="AL66" s="176" t="s">
        <v>34</v>
      </c>
      <c r="AM66" s="176"/>
      <c r="AN66" s="176"/>
      <c r="AO66" s="176"/>
      <c r="AP66" s="177"/>
    </row>
    <row r="67" spans="3:43" ht="18.75" customHeight="1" x14ac:dyDescent="0.15">
      <c r="C67" s="168"/>
      <c r="D67" s="168"/>
      <c r="E67" s="168"/>
      <c r="F67" s="168"/>
      <c r="G67" s="168"/>
      <c r="H67" s="169"/>
      <c r="I67" s="168"/>
      <c r="J67" s="566"/>
      <c r="K67" s="566"/>
      <c r="L67" s="566"/>
      <c r="M67" s="567"/>
      <c r="N67" s="567"/>
      <c r="O67" s="567"/>
      <c r="P67" s="567"/>
      <c r="Q67" s="567"/>
      <c r="R67" s="567"/>
      <c r="S67" s="168"/>
      <c r="T67" s="168"/>
      <c r="U67" s="168"/>
      <c r="V67" s="169"/>
      <c r="AM67" s="2383" t="str">
        <f>書類作成ガイド!J38</f>
        <v>V.R7_250930</v>
      </c>
      <c r="AN67" s="2383"/>
      <c r="AO67" s="2383"/>
      <c r="AP67" s="2383"/>
      <c r="AQ67" s="2383"/>
    </row>
  </sheetData>
  <mergeCells count="39">
    <mergeCell ref="C23:AP23"/>
    <mergeCell ref="C38:AP38"/>
    <mergeCell ref="C53:AP53"/>
    <mergeCell ref="C21:D21"/>
    <mergeCell ref="C36:D36"/>
    <mergeCell ref="J36:K36"/>
    <mergeCell ref="M36:N36"/>
    <mergeCell ref="P36:Q36"/>
    <mergeCell ref="AD36:AE36"/>
    <mergeCell ref="AG36:AH36"/>
    <mergeCell ref="AJ36:AK36"/>
    <mergeCell ref="C51:D51"/>
    <mergeCell ref="J51:K51"/>
    <mergeCell ref="M51:N51"/>
    <mergeCell ref="P51:Q51"/>
    <mergeCell ref="AD51:AE51"/>
    <mergeCell ref="AH2:AL2"/>
    <mergeCell ref="AM2:AP2"/>
    <mergeCell ref="C1:M1"/>
    <mergeCell ref="J21:K21"/>
    <mergeCell ref="M21:N21"/>
    <mergeCell ref="P21:Q21"/>
    <mergeCell ref="AD21:AE21"/>
    <mergeCell ref="AG21:AH21"/>
    <mergeCell ref="AJ21:AK21"/>
    <mergeCell ref="C7:V7"/>
    <mergeCell ref="W7:AP7"/>
    <mergeCell ref="C8:AP8"/>
    <mergeCell ref="C2:AB2"/>
    <mergeCell ref="C66:D66"/>
    <mergeCell ref="J66:K66"/>
    <mergeCell ref="M66:N66"/>
    <mergeCell ref="P66:Q66"/>
    <mergeCell ref="AD66:AE66"/>
    <mergeCell ref="AM67:AQ67"/>
    <mergeCell ref="AG51:AH51"/>
    <mergeCell ref="AJ51:AK51"/>
    <mergeCell ref="AJ66:AK66"/>
    <mergeCell ref="AG66:AH66"/>
  </mergeCells>
  <phoneticPr fontId="2"/>
  <pageMargins left="0.51181102362204722" right="0.51181102362204722" top="0.19685039370078741" bottom="0.55118110236220474" header="0" footer="0"/>
  <pageSetup paperSize="9" scale="94"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C2:BT49"/>
  <sheetViews>
    <sheetView showGridLines="0" view="pageBreakPreview" zoomScale="85" zoomScaleNormal="85" zoomScaleSheetLayoutView="85" workbookViewId="0">
      <selection activeCell="BD6" sqref="BD6"/>
    </sheetView>
  </sheetViews>
  <sheetFormatPr defaultColWidth="5.28515625" defaultRowHeight="13.5" x14ac:dyDescent="0.15"/>
  <cols>
    <col min="1" max="3" width="3" style="149" customWidth="1"/>
    <col min="4" max="10" width="2.42578125" style="149" customWidth="1"/>
    <col min="11" max="11" width="2.42578125" style="150" customWidth="1"/>
    <col min="12" max="12" width="2.42578125" style="149" customWidth="1"/>
    <col min="13" max="13" width="2.42578125" style="150" customWidth="1"/>
    <col min="14" max="14" width="2.42578125" style="149" customWidth="1"/>
    <col min="15" max="15" width="2.42578125" style="150" customWidth="1"/>
    <col min="16" max="71" width="2.42578125" style="149" customWidth="1"/>
    <col min="72" max="73" width="3" style="149" customWidth="1"/>
    <col min="74" max="16384" width="5.28515625" style="149"/>
  </cols>
  <sheetData>
    <row r="2" spans="3:71" x14ac:dyDescent="0.15">
      <c r="AV2" s="136"/>
      <c r="BS2" s="136" t="s">
        <v>670</v>
      </c>
    </row>
    <row r="3" spans="3:71" x14ac:dyDescent="0.15">
      <c r="D3" s="2372" t="s">
        <v>963</v>
      </c>
      <c r="E3" s="2372"/>
      <c r="F3" s="2372"/>
      <c r="G3" s="2372"/>
      <c r="H3" s="2372"/>
      <c r="I3" s="2372"/>
      <c r="J3" s="2372"/>
      <c r="K3" s="2372"/>
      <c r="L3" s="2372"/>
      <c r="M3" s="2372"/>
      <c r="N3" s="2372"/>
      <c r="O3" s="167"/>
      <c r="P3" s="167"/>
      <c r="S3" s="151"/>
      <c r="T3" s="151"/>
      <c r="U3" s="151"/>
      <c r="V3" s="151"/>
      <c r="W3" s="151"/>
      <c r="X3" s="151"/>
      <c r="Y3" s="151"/>
      <c r="Z3" s="151"/>
      <c r="AA3" s="2367"/>
      <c r="AB3" s="2367"/>
      <c r="AC3" s="2367"/>
      <c r="AD3" s="2367"/>
      <c r="AE3" s="2367"/>
      <c r="AF3" s="2367"/>
      <c r="AG3" s="2367"/>
      <c r="AV3" s="152"/>
      <c r="AW3" s="2423" t="s">
        <v>456</v>
      </c>
      <c r="AX3" s="2424"/>
      <c r="AY3" s="2424"/>
      <c r="AZ3" s="2424"/>
      <c r="BA3" s="2424"/>
      <c r="BB3" s="2424"/>
      <c r="BC3" s="2425"/>
      <c r="BS3" s="152"/>
    </row>
    <row r="4" spans="3:71" ht="15.75" customHeight="1" x14ac:dyDescent="0.15">
      <c r="C4" s="150"/>
      <c r="D4" s="2382">
        <f>'提出リスト (共同居住型以外)'!B2</f>
        <v>0</v>
      </c>
      <c r="E4" s="2382"/>
      <c r="F4" s="2382"/>
      <c r="G4" s="2382"/>
      <c r="H4" s="2382"/>
      <c r="I4" s="2382"/>
      <c r="J4" s="2382"/>
      <c r="K4" s="2382"/>
      <c r="L4" s="2382"/>
      <c r="M4" s="2382"/>
      <c r="N4" s="2382"/>
      <c r="O4" s="2382"/>
      <c r="P4" s="2382"/>
      <c r="Q4" s="2382"/>
      <c r="R4" s="2382"/>
      <c r="S4" s="2382"/>
      <c r="T4" s="2382"/>
      <c r="U4" s="2382"/>
      <c r="V4" s="2382"/>
      <c r="W4" s="2382"/>
      <c r="X4" s="2382"/>
      <c r="Y4" s="2382"/>
      <c r="Z4" s="2382"/>
      <c r="AA4" s="2382"/>
      <c r="AB4" s="2382"/>
      <c r="AC4" s="2382"/>
      <c r="AD4" s="2382"/>
      <c r="AE4" s="2382"/>
      <c r="AF4" s="2382"/>
      <c r="AG4" s="2382"/>
      <c r="AH4" s="2382"/>
      <c r="AK4" s="163"/>
      <c r="AL4" s="163"/>
      <c r="AM4" s="163"/>
      <c r="AN4" s="163"/>
      <c r="AO4" s="155"/>
      <c r="AP4" s="155"/>
      <c r="AQ4" s="155"/>
      <c r="AR4" s="155"/>
      <c r="AS4" s="155"/>
      <c r="AT4" s="155"/>
      <c r="AU4" s="155"/>
      <c r="AV4" s="155"/>
      <c r="AW4" s="2426"/>
      <c r="AX4" s="2427"/>
      <c r="AY4" s="2427"/>
      <c r="AZ4" s="2427"/>
      <c r="BA4" s="2427"/>
      <c r="BB4" s="2427"/>
      <c r="BC4" s="2428"/>
      <c r="BF4" s="151"/>
      <c r="BG4" s="151"/>
      <c r="BH4" s="151"/>
      <c r="BI4" s="751"/>
      <c r="BJ4" s="751"/>
      <c r="BK4" s="751"/>
      <c r="BL4" s="752"/>
      <c r="BM4" s="752"/>
      <c r="BN4" s="752"/>
      <c r="BO4" s="752"/>
      <c r="BP4" s="1237"/>
      <c r="BQ4" s="1237"/>
      <c r="BR4" s="1237"/>
      <c r="BS4" s="1237"/>
    </row>
    <row r="5" spans="3:71" ht="15" customHeight="1" x14ac:dyDescent="0.15">
      <c r="C5" s="150"/>
      <c r="D5" s="150"/>
      <c r="E5" s="546"/>
      <c r="F5" s="546"/>
      <c r="G5" s="546"/>
      <c r="H5" s="546"/>
      <c r="I5" s="546"/>
      <c r="N5" s="555"/>
      <c r="AK5" s="546"/>
      <c r="AL5" s="546"/>
      <c r="AM5" s="546"/>
      <c r="AN5" s="546"/>
      <c r="AO5" s="546"/>
      <c r="BH5" s="546"/>
      <c r="BI5" s="546"/>
      <c r="BJ5" s="546"/>
      <c r="BK5" s="546"/>
      <c r="BL5" s="546"/>
    </row>
    <row r="6" spans="3:71" ht="15" customHeight="1" x14ac:dyDescent="0.15">
      <c r="C6" s="150"/>
      <c r="D6" s="150"/>
      <c r="E6" s="546"/>
      <c r="F6" s="546"/>
      <c r="G6" s="546"/>
      <c r="H6" s="546"/>
      <c r="I6" s="546"/>
      <c r="N6" s="555"/>
      <c r="AK6" s="546"/>
      <c r="AL6" s="546"/>
      <c r="AM6" s="546"/>
      <c r="AN6" s="546"/>
      <c r="AO6" s="546"/>
      <c r="BH6" s="546"/>
      <c r="BI6" s="546"/>
      <c r="BJ6" s="546"/>
      <c r="BK6" s="546"/>
      <c r="BL6" s="546"/>
    </row>
    <row r="7" spans="3:71" x14ac:dyDescent="0.15">
      <c r="D7" s="149" t="s">
        <v>636</v>
      </c>
    </row>
    <row r="8" spans="3:71" x14ac:dyDescent="0.15">
      <c r="D8" s="150" t="s">
        <v>637</v>
      </c>
    </row>
    <row r="9" spans="3:71" ht="24.75" customHeight="1" thickBot="1" x14ac:dyDescent="0.2">
      <c r="D9" s="2389" t="s">
        <v>441</v>
      </c>
      <c r="E9" s="2417"/>
      <c r="F9" s="2417"/>
      <c r="G9" s="2417"/>
      <c r="H9" s="2417"/>
      <c r="I9" s="2417"/>
      <c r="J9" s="2417"/>
      <c r="K9" s="2417"/>
      <c r="L9" s="2417"/>
      <c r="M9" s="2417"/>
      <c r="N9" s="2417"/>
      <c r="O9" s="2417"/>
      <c r="P9" s="2417"/>
      <c r="Q9" s="2417"/>
      <c r="R9" s="2417"/>
      <c r="S9" s="2417"/>
      <c r="T9" s="2417"/>
      <c r="U9" s="2417"/>
      <c r="V9" s="2417"/>
      <c r="W9" s="2417"/>
      <c r="X9" s="2417"/>
      <c r="Y9" s="2417"/>
      <c r="Z9" s="2418"/>
      <c r="AA9" s="2419" t="s">
        <v>638</v>
      </c>
      <c r="AB9" s="2420"/>
      <c r="AC9" s="2420"/>
      <c r="AD9" s="2420"/>
      <c r="AE9" s="2420"/>
      <c r="AF9" s="2420"/>
      <c r="AG9" s="2420"/>
      <c r="AH9" s="2420"/>
      <c r="AI9" s="2420"/>
      <c r="AJ9" s="2420"/>
      <c r="AK9" s="2420"/>
      <c r="AL9" s="2420"/>
      <c r="AM9" s="2420"/>
      <c r="AN9" s="2420"/>
      <c r="AO9" s="2420"/>
      <c r="AP9" s="2420"/>
      <c r="AQ9" s="2420"/>
      <c r="AR9" s="2420"/>
      <c r="AS9" s="2420"/>
      <c r="AT9" s="2420"/>
      <c r="AU9" s="2420"/>
      <c r="AV9" s="2421"/>
      <c r="AW9" s="2391" t="s">
        <v>61</v>
      </c>
      <c r="AX9" s="2392"/>
      <c r="AY9" s="2392"/>
      <c r="AZ9" s="2392"/>
      <c r="BA9" s="2392"/>
      <c r="BB9" s="2392"/>
      <c r="BC9" s="2392"/>
      <c r="BD9" s="2392"/>
      <c r="BE9" s="2392"/>
      <c r="BF9" s="2392"/>
      <c r="BG9" s="2392"/>
      <c r="BH9" s="2392"/>
      <c r="BI9" s="2392"/>
      <c r="BJ9" s="2392"/>
      <c r="BK9" s="2392"/>
      <c r="BL9" s="2392"/>
      <c r="BM9" s="2392"/>
      <c r="BN9" s="2392"/>
      <c r="BO9" s="2392"/>
      <c r="BP9" s="2392"/>
      <c r="BQ9" s="2392"/>
      <c r="BR9" s="2392"/>
      <c r="BS9" s="2422"/>
    </row>
    <row r="10" spans="3:71" s="151" customFormat="1" ht="20.25" customHeight="1" thickTop="1" x14ac:dyDescent="0.15">
      <c r="D10" s="2394" t="s">
        <v>639</v>
      </c>
      <c r="E10" s="2413"/>
      <c r="F10" s="2410"/>
      <c r="G10" s="2411"/>
      <c r="H10" s="2411"/>
      <c r="I10" s="2411"/>
      <c r="J10" s="2411"/>
      <c r="K10" s="2411"/>
      <c r="L10" s="2411"/>
      <c r="M10" s="2413" t="s">
        <v>640</v>
      </c>
      <c r="N10" s="2413"/>
      <c r="O10" s="2414"/>
      <c r="P10" s="2415"/>
      <c r="Q10" s="2415"/>
      <c r="R10" s="2415"/>
      <c r="S10" s="2415"/>
      <c r="T10" s="2415"/>
      <c r="U10" s="2415"/>
      <c r="V10" s="2415"/>
      <c r="W10" s="2415"/>
      <c r="X10" s="2415"/>
      <c r="Y10" s="2415"/>
      <c r="Z10" s="2416"/>
      <c r="AA10" s="2394" t="s">
        <v>639</v>
      </c>
      <c r="AB10" s="2413"/>
      <c r="AC10" s="2410"/>
      <c r="AD10" s="2411"/>
      <c r="AE10" s="2411"/>
      <c r="AF10" s="2411"/>
      <c r="AG10" s="2411"/>
      <c r="AH10" s="2411"/>
      <c r="AI10" s="2411"/>
      <c r="AJ10" s="2413" t="s">
        <v>640</v>
      </c>
      <c r="AK10" s="2413"/>
      <c r="AL10" s="2410"/>
      <c r="AM10" s="2411"/>
      <c r="AN10" s="2411"/>
      <c r="AO10" s="2411"/>
      <c r="AP10" s="2411"/>
      <c r="AQ10" s="2411"/>
      <c r="AR10" s="2411"/>
      <c r="AS10" s="2411"/>
      <c r="AT10" s="2411"/>
      <c r="AU10" s="2411"/>
      <c r="AV10" s="2412"/>
      <c r="AW10" s="2394" t="s">
        <v>639</v>
      </c>
      <c r="AX10" s="2413"/>
      <c r="AY10" s="2413"/>
      <c r="AZ10" s="846"/>
      <c r="BA10" s="846"/>
      <c r="BB10" s="846"/>
      <c r="BC10" s="846"/>
      <c r="BD10" s="846"/>
      <c r="BE10" s="846"/>
      <c r="BF10" s="846"/>
      <c r="BG10" s="2413" t="s">
        <v>640</v>
      </c>
      <c r="BH10" s="2413"/>
      <c r="BI10" s="2410"/>
      <c r="BJ10" s="2411"/>
      <c r="BK10" s="2411"/>
      <c r="BL10" s="2411"/>
      <c r="BM10" s="2411"/>
      <c r="BN10" s="2411"/>
      <c r="BO10" s="2411"/>
      <c r="BP10" s="2411"/>
      <c r="BQ10" s="2411"/>
      <c r="BR10" s="2411"/>
      <c r="BS10" s="2412"/>
    </row>
    <row r="11" spans="3:71" x14ac:dyDescent="0.15">
      <c r="D11" s="154"/>
      <c r="AA11" s="173"/>
      <c r="AB11" s="568"/>
      <c r="AC11" s="568"/>
      <c r="AD11" s="568"/>
      <c r="AE11" s="568"/>
      <c r="AF11" s="568"/>
      <c r="AG11" s="568"/>
      <c r="AH11" s="568"/>
      <c r="AI11" s="568"/>
      <c r="AJ11" s="568"/>
      <c r="AK11" s="568"/>
      <c r="AL11" s="568"/>
      <c r="AM11" s="568"/>
      <c r="AN11" s="568"/>
      <c r="AO11" s="568"/>
      <c r="AP11" s="568"/>
      <c r="AQ11" s="568"/>
      <c r="AR11" s="568"/>
      <c r="AS11" s="568"/>
      <c r="AT11" s="568"/>
      <c r="AU11" s="568"/>
      <c r="AV11" s="569"/>
      <c r="AW11" s="154"/>
      <c r="BS11" s="547"/>
    </row>
    <row r="12" spans="3:71" x14ac:dyDescent="0.15">
      <c r="D12" s="154"/>
      <c r="AA12" s="173"/>
      <c r="AB12" s="568"/>
      <c r="AC12" s="568"/>
      <c r="AD12" s="568"/>
      <c r="AE12" s="568"/>
      <c r="AF12" s="568"/>
      <c r="AG12" s="568"/>
      <c r="AH12" s="568"/>
      <c r="AI12" s="568"/>
      <c r="AJ12" s="568"/>
      <c r="AK12" s="568"/>
      <c r="AL12" s="568"/>
      <c r="AM12" s="568"/>
      <c r="AN12" s="568"/>
      <c r="AO12" s="568"/>
      <c r="AP12" s="568"/>
      <c r="AQ12" s="568"/>
      <c r="AR12" s="568"/>
      <c r="AS12" s="568"/>
      <c r="AT12" s="568"/>
      <c r="AU12" s="568"/>
      <c r="AV12" s="569"/>
      <c r="AW12" s="154"/>
      <c r="BS12" s="547"/>
    </row>
    <row r="13" spans="3:71" x14ac:dyDescent="0.15">
      <c r="D13" s="154"/>
      <c r="AA13" s="173"/>
      <c r="AB13" s="568"/>
      <c r="AC13" s="568"/>
      <c r="AD13" s="568"/>
      <c r="AE13" s="568"/>
      <c r="AF13" s="568"/>
      <c r="AG13" s="568"/>
      <c r="AH13" s="568"/>
      <c r="AI13" s="568"/>
      <c r="AJ13" s="568"/>
      <c r="AK13" s="568"/>
      <c r="AL13" s="568"/>
      <c r="AM13" s="568"/>
      <c r="AN13" s="568"/>
      <c r="AO13" s="568"/>
      <c r="AP13" s="568"/>
      <c r="AQ13" s="568"/>
      <c r="AR13" s="568"/>
      <c r="AS13" s="568"/>
      <c r="AT13" s="568"/>
      <c r="AU13" s="568"/>
      <c r="AV13" s="569"/>
      <c r="AW13" s="154"/>
      <c r="BS13" s="547"/>
    </row>
    <row r="14" spans="3:71" x14ac:dyDescent="0.15">
      <c r="D14" s="154"/>
      <c r="AA14" s="173"/>
      <c r="AB14" s="568"/>
      <c r="AC14" s="568"/>
      <c r="AD14" s="568"/>
      <c r="AE14" s="568"/>
      <c r="AF14" s="568"/>
      <c r="AG14" s="568"/>
      <c r="AH14" s="568"/>
      <c r="AI14" s="568"/>
      <c r="AJ14" s="568"/>
      <c r="AK14" s="568"/>
      <c r="AL14" s="568"/>
      <c r="AM14" s="568"/>
      <c r="AN14" s="568"/>
      <c r="AO14" s="568"/>
      <c r="AP14" s="568"/>
      <c r="AQ14" s="568"/>
      <c r="AR14" s="568"/>
      <c r="AS14" s="568"/>
      <c r="AT14" s="568"/>
      <c r="AU14" s="568"/>
      <c r="AV14" s="569"/>
      <c r="AW14" s="154"/>
      <c r="BS14" s="547"/>
    </row>
    <row r="15" spans="3:71" x14ac:dyDescent="0.15">
      <c r="D15" s="154"/>
      <c r="AA15" s="173"/>
      <c r="AB15" s="568"/>
      <c r="AC15" s="568"/>
      <c r="AD15" s="568"/>
      <c r="AE15" s="568"/>
      <c r="AF15" s="568"/>
      <c r="AG15" s="568"/>
      <c r="AH15" s="568"/>
      <c r="AI15" s="568"/>
      <c r="AJ15" s="568"/>
      <c r="AK15" s="568"/>
      <c r="AL15" s="568"/>
      <c r="AM15" s="568"/>
      <c r="AN15" s="568"/>
      <c r="AO15" s="568"/>
      <c r="AP15" s="568"/>
      <c r="AQ15" s="568"/>
      <c r="AR15" s="568"/>
      <c r="AS15" s="568"/>
      <c r="AT15" s="568"/>
      <c r="AU15" s="568"/>
      <c r="AV15" s="569"/>
      <c r="AW15" s="154"/>
      <c r="BS15" s="547"/>
    </row>
    <row r="16" spans="3:71" x14ac:dyDescent="0.15">
      <c r="D16" s="154"/>
      <c r="AA16" s="173"/>
      <c r="AB16" s="568"/>
      <c r="AC16" s="568"/>
      <c r="AD16" s="568"/>
      <c r="AE16" s="568"/>
      <c r="AF16" s="568"/>
      <c r="AG16" s="568"/>
      <c r="AH16" s="568"/>
      <c r="AI16" s="568"/>
      <c r="AJ16" s="568"/>
      <c r="AK16" s="568"/>
      <c r="AL16" s="568"/>
      <c r="AM16" s="568"/>
      <c r="AN16" s="568"/>
      <c r="AO16" s="568"/>
      <c r="AP16" s="568"/>
      <c r="AQ16" s="568"/>
      <c r="AR16" s="568"/>
      <c r="AS16" s="568"/>
      <c r="AT16" s="568"/>
      <c r="AU16" s="568"/>
      <c r="AV16" s="569"/>
      <c r="AW16" s="154"/>
      <c r="BS16" s="547"/>
    </row>
    <row r="17" spans="4:71" ht="13.5" customHeight="1" x14ac:dyDescent="0.15">
      <c r="D17" s="154"/>
      <c r="AA17" s="173"/>
      <c r="AB17" s="2405" t="s">
        <v>669</v>
      </c>
      <c r="AC17" s="2405"/>
      <c r="AD17" s="2405"/>
      <c r="AE17" s="2405"/>
      <c r="AF17" s="2405"/>
      <c r="AG17" s="2405"/>
      <c r="AH17" s="2405"/>
      <c r="AI17" s="2405"/>
      <c r="AJ17" s="2405"/>
      <c r="AK17" s="2405"/>
      <c r="AL17" s="2405"/>
      <c r="AM17" s="2405"/>
      <c r="AN17" s="2405"/>
      <c r="AO17" s="2405"/>
      <c r="AP17" s="2405"/>
      <c r="AQ17" s="2405"/>
      <c r="AR17" s="2405"/>
      <c r="AS17" s="2405"/>
      <c r="AT17" s="2405"/>
      <c r="AU17" s="2405"/>
      <c r="AV17" s="570"/>
      <c r="AW17" s="154"/>
      <c r="BS17" s="547"/>
    </row>
    <row r="18" spans="4:71" x14ac:dyDescent="0.15">
      <c r="D18" s="2402" t="s">
        <v>623</v>
      </c>
      <c r="E18" s="2403"/>
      <c r="F18" s="2403"/>
      <c r="G18" s="2403"/>
      <c r="H18" s="2403"/>
      <c r="I18" s="2403"/>
      <c r="J18" s="2403"/>
      <c r="K18" s="2403"/>
      <c r="L18" s="2403"/>
      <c r="M18" s="2403"/>
      <c r="N18" s="2403"/>
      <c r="O18" s="2403"/>
      <c r="P18" s="2403"/>
      <c r="Q18" s="2403"/>
      <c r="R18" s="2403"/>
      <c r="S18" s="2403"/>
      <c r="T18" s="2403"/>
      <c r="U18" s="2403"/>
      <c r="V18" s="2403"/>
      <c r="W18" s="2403"/>
      <c r="X18" s="2403"/>
      <c r="Y18" s="2403"/>
      <c r="Z18" s="2404"/>
      <c r="AA18" s="571"/>
      <c r="AB18" s="2405"/>
      <c r="AC18" s="2405"/>
      <c r="AD18" s="2405"/>
      <c r="AE18" s="2405"/>
      <c r="AF18" s="2405"/>
      <c r="AG18" s="2405"/>
      <c r="AH18" s="2405"/>
      <c r="AI18" s="2405"/>
      <c r="AJ18" s="2405"/>
      <c r="AK18" s="2405"/>
      <c r="AL18" s="2405"/>
      <c r="AM18" s="2405"/>
      <c r="AN18" s="2405"/>
      <c r="AO18" s="2405"/>
      <c r="AP18" s="2405"/>
      <c r="AQ18" s="2405"/>
      <c r="AR18" s="2405"/>
      <c r="AS18" s="2405"/>
      <c r="AT18" s="2405"/>
      <c r="AU18" s="2405"/>
      <c r="AV18" s="570"/>
      <c r="AW18" s="154"/>
      <c r="BC18" s="149" t="s">
        <v>624</v>
      </c>
      <c r="BS18" s="547"/>
    </row>
    <row r="19" spans="4:71" x14ac:dyDescent="0.15">
      <c r="D19" s="154"/>
      <c r="I19" s="149" t="s">
        <v>641</v>
      </c>
      <c r="AA19" s="571"/>
      <c r="AB19" s="2405"/>
      <c r="AC19" s="2405"/>
      <c r="AD19" s="2405"/>
      <c r="AE19" s="2405"/>
      <c r="AF19" s="2405"/>
      <c r="AG19" s="2405"/>
      <c r="AH19" s="2405"/>
      <c r="AI19" s="2405"/>
      <c r="AJ19" s="2405"/>
      <c r="AK19" s="2405"/>
      <c r="AL19" s="2405"/>
      <c r="AM19" s="2405"/>
      <c r="AN19" s="2405"/>
      <c r="AO19" s="2405"/>
      <c r="AP19" s="2405"/>
      <c r="AQ19" s="2405"/>
      <c r="AR19" s="2405"/>
      <c r="AS19" s="2405"/>
      <c r="AT19" s="2405"/>
      <c r="AU19" s="2405"/>
      <c r="AV19" s="570"/>
      <c r="AW19" s="154"/>
      <c r="BB19" s="149" t="s">
        <v>641</v>
      </c>
      <c r="BS19" s="547"/>
    </row>
    <row r="20" spans="4:71" x14ac:dyDescent="0.15">
      <c r="D20" s="154"/>
      <c r="AA20" s="571"/>
      <c r="AB20" s="2405"/>
      <c r="AC20" s="2405"/>
      <c r="AD20" s="2405"/>
      <c r="AE20" s="2405"/>
      <c r="AF20" s="2405"/>
      <c r="AG20" s="2405"/>
      <c r="AH20" s="2405"/>
      <c r="AI20" s="2405"/>
      <c r="AJ20" s="2405"/>
      <c r="AK20" s="2405"/>
      <c r="AL20" s="2405"/>
      <c r="AM20" s="2405"/>
      <c r="AN20" s="2405"/>
      <c r="AO20" s="2405"/>
      <c r="AP20" s="2405"/>
      <c r="AQ20" s="2405"/>
      <c r="AR20" s="2405"/>
      <c r="AS20" s="2405"/>
      <c r="AT20" s="2405"/>
      <c r="AU20" s="2405"/>
      <c r="AV20" s="570"/>
      <c r="BS20" s="547"/>
    </row>
    <row r="21" spans="4:71" x14ac:dyDescent="0.15">
      <c r="D21" s="154"/>
      <c r="AA21" s="173"/>
      <c r="AB21" s="568"/>
      <c r="AC21" s="568"/>
      <c r="AD21" s="568"/>
      <c r="AE21" s="568"/>
      <c r="AF21" s="568"/>
      <c r="AG21" s="568"/>
      <c r="AH21" s="568"/>
      <c r="AI21" s="568"/>
      <c r="AJ21" s="568"/>
      <c r="AK21" s="568"/>
      <c r="AL21" s="568"/>
      <c r="AM21" s="568"/>
      <c r="AN21" s="568"/>
      <c r="AO21" s="568"/>
      <c r="AP21" s="568"/>
      <c r="AQ21" s="568"/>
      <c r="AR21" s="568"/>
      <c r="AS21" s="568"/>
      <c r="AT21" s="568"/>
      <c r="AU21" s="568"/>
      <c r="AV21" s="569"/>
      <c r="AW21" s="154"/>
      <c r="BS21" s="547"/>
    </row>
    <row r="22" spans="4:71" x14ac:dyDescent="0.15">
      <c r="D22" s="154"/>
      <c r="AA22" s="173"/>
      <c r="AB22" s="568"/>
      <c r="AC22" s="568"/>
      <c r="AD22" s="568"/>
      <c r="AE22" s="568"/>
      <c r="AF22" s="568"/>
      <c r="AG22" s="568"/>
      <c r="AH22" s="568"/>
      <c r="AI22" s="568"/>
      <c r="AJ22" s="568"/>
      <c r="AK22" s="568"/>
      <c r="AL22" s="568"/>
      <c r="AM22" s="568"/>
      <c r="AN22" s="568"/>
      <c r="AO22" s="568"/>
      <c r="AP22" s="568"/>
      <c r="AQ22" s="568"/>
      <c r="AR22" s="568"/>
      <c r="AS22" s="568"/>
      <c r="AT22" s="568"/>
      <c r="AU22" s="568"/>
      <c r="AV22" s="569"/>
      <c r="AW22" s="154"/>
      <c r="BS22" s="547"/>
    </row>
    <row r="23" spans="4:71" x14ac:dyDescent="0.15">
      <c r="D23" s="154"/>
      <c r="AA23" s="173"/>
      <c r="AB23" s="568"/>
      <c r="AC23" s="568"/>
      <c r="AD23" s="568"/>
      <c r="AE23" s="568"/>
      <c r="AF23" s="568"/>
      <c r="AG23" s="568"/>
      <c r="AH23" s="568"/>
      <c r="AI23" s="568"/>
      <c r="AJ23" s="568"/>
      <c r="AK23" s="568"/>
      <c r="AL23" s="568"/>
      <c r="AM23" s="568"/>
      <c r="AN23" s="568"/>
      <c r="AO23" s="568"/>
      <c r="AP23" s="568"/>
      <c r="AQ23" s="568"/>
      <c r="AR23" s="568"/>
      <c r="AS23" s="568"/>
      <c r="AT23" s="568"/>
      <c r="AU23" s="568"/>
      <c r="AV23" s="569"/>
      <c r="AW23" s="154"/>
      <c r="BS23" s="547"/>
    </row>
    <row r="24" spans="4:71" x14ac:dyDescent="0.15">
      <c r="D24" s="154"/>
      <c r="AA24" s="173"/>
      <c r="AB24" s="572"/>
      <c r="AC24" s="572"/>
      <c r="AD24" s="572"/>
      <c r="AE24" s="568"/>
      <c r="AF24" s="568"/>
      <c r="AG24" s="568"/>
      <c r="AH24" s="568"/>
      <c r="AI24" s="568"/>
      <c r="AJ24" s="568"/>
      <c r="AK24" s="568"/>
      <c r="AL24" s="568"/>
      <c r="AM24" s="568"/>
      <c r="AN24" s="568"/>
      <c r="AO24" s="568"/>
      <c r="AP24" s="568"/>
      <c r="AQ24" s="568"/>
      <c r="AR24" s="568"/>
      <c r="AS24" s="568"/>
      <c r="AT24" s="568"/>
      <c r="AU24" s="568"/>
      <c r="AV24" s="569"/>
      <c r="AW24" s="154"/>
      <c r="AY24" s="150"/>
      <c r="AZ24" s="150"/>
      <c r="BA24" s="150"/>
      <c r="BS24" s="547"/>
    </row>
    <row r="25" spans="4:71" x14ac:dyDescent="0.15">
      <c r="D25" s="154"/>
      <c r="AA25" s="173"/>
      <c r="AB25" s="572"/>
      <c r="AC25" s="572"/>
      <c r="AD25" s="572"/>
      <c r="AE25" s="568"/>
      <c r="AF25" s="568"/>
      <c r="AG25" s="568"/>
      <c r="AH25" s="568"/>
      <c r="AI25" s="568"/>
      <c r="AJ25" s="568"/>
      <c r="AK25" s="568"/>
      <c r="AL25" s="568"/>
      <c r="AM25" s="568"/>
      <c r="AN25" s="568"/>
      <c r="AO25" s="568"/>
      <c r="AP25" s="568"/>
      <c r="AQ25" s="568"/>
      <c r="AR25" s="568"/>
      <c r="AS25" s="568"/>
      <c r="AT25" s="568"/>
      <c r="AU25" s="568"/>
      <c r="AV25" s="569"/>
      <c r="AW25" s="154"/>
      <c r="AY25" s="150"/>
      <c r="AZ25" s="150"/>
      <c r="BA25" s="150"/>
      <c r="BS25" s="547"/>
    </row>
    <row r="26" spans="4:71" x14ac:dyDescent="0.15">
      <c r="D26" s="558"/>
      <c r="E26" s="559"/>
      <c r="F26" s="559"/>
      <c r="G26" s="559"/>
      <c r="H26" s="559"/>
      <c r="I26" s="559"/>
      <c r="J26" s="559"/>
      <c r="K26" s="560"/>
      <c r="L26" s="559"/>
      <c r="M26" s="560"/>
      <c r="N26" s="559"/>
      <c r="O26" s="560"/>
      <c r="P26" s="559"/>
      <c r="Q26" s="559"/>
      <c r="R26" s="559"/>
      <c r="S26" s="559"/>
      <c r="T26" s="559"/>
      <c r="U26" s="559"/>
      <c r="V26" s="559"/>
      <c r="W26" s="559"/>
      <c r="X26" s="559"/>
      <c r="Y26" s="559"/>
      <c r="Z26" s="559"/>
      <c r="AA26" s="573"/>
      <c r="AB26" s="574"/>
      <c r="AC26" s="574"/>
      <c r="AD26" s="574"/>
      <c r="AE26" s="575"/>
      <c r="AF26" s="575"/>
      <c r="AG26" s="575"/>
      <c r="AH26" s="575"/>
      <c r="AI26" s="575"/>
      <c r="AJ26" s="575"/>
      <c r="AK26" s="575"/>
      <c r="AL26" s="575"/>
      <c r="AM26" s="575"/>
      <c r="AN26" s="575"/>
      <c r="AO26" s="575"/>
      <c r="AP26" s="575"/>
      <c r="AQ26" s="575"/>
      <c r="AR26" s="575"/>
      <c r="AS26" s="575"/>
      <c r="AT26" s="575"/>
      <c r="AU26" s="575"/>
      <c r="AV26" s="576"/>
      <c r="AW26" s="558"/>
      <c r="AX26" s="559"/>
      <c r="AY26" s="560"/>
      <c r="AZ26" s="560"/>
      <c r="BA26" s="560"/>
      <c r="BB26" s="559"/>
      <c r="BC26" s="559"/>
      <c r="BD26" s="559"/>
      <c r="BE26" s="559"/>
      <c r="BF26" s="559"/>
      <c r="BG26" s="559"/>
      <c r="BH26" s="559"/>
      <c r="BI26" s="559"/>
      <c r="BJ26" s="559"/>
      <c r="BK26" s="559"/>
      <c r="BL26" s="559"/>
      <c r="BM26" s="559"/>
      <c r="BN26" s="559"/>
      <c r="BO26" s="559"/>
      <c r="BP26" s="559"/>
      <c r="BQ26" s="559"/>
      <c r="BR26" s="559"/>
      <c r="BS26" s="561"/>
    </row>
    <row r="27" spans="4:71" x14ac:dyDescent="0.15">
      <c r="D27" s="156" t="s">
        <v>651</v>
      </c>
      <c r="E27" s="157"/>
      <c r="F27" s="157"/>
      <c r="G27" s="157" t="s">
        <v>694</v>
      </c>
      <c r="H27" s="157"/>
      <c r="I27" s="2406"/>
      <c r="J27" s="2407"/>
      <c r="K27" s="157" t="s">
        <v>1</v>
      </c>
      <c r="L27" s="2406"/>
      <c r="M27" s="2407"/>
      <c r="N27" s="157" t="s">
        <v>11</v>
      </c>
      <c r="O27" s="2406"/>
      <c r="P27" s="2407"/>
      <c r="Q27" s="157" t="s">
        <v>34</v>
      </c>
      <c r="R27" s="172"/>
      <c r="T27" s="157"/>
      <c r="U27" s="157"/>
      <c r="V27" s="157"/>
      <c r="W27" s="157"/>
      <c r="X27" s="157"/>
      <c r="Y27" s="157"/>
      <c r="Z27" s="158"/>
      <c r="AA27" s="156" t="s">
        <v>651</v>
      </c>
      <c r="AB27" s="157"/>
      <c r="AC27" s="157"/>
      <c r="AD27" s="157" t="s">
        <v>694</v>
      </c>
      <c r="AE27" s="157"/>
      <c r="AF27" s="2406"/>
      <c r="AG27" s="2407"/>
      <c r="AH27" s="157" t="s">
        <v>1</v>
      </c>
      <c r="AI27" s="2384"/>
      <c r="AJ27" s="2385"/>
      <c r="AK27" s="157" t="s">
        <v>11</v>
      </c>
      <c r="AL27" s="2408"/>
      <c r="AM27" s="2409"/>
      <c r="AN27" s="157" t="s">
        <v>34</v>
      </c>
      <c r="AO27" s="172"/>
      <c r="AQ27" s="157"/>
      <c r="AR27" s="157"/>
      <c r="AS27" s="157"/>
      <c r="AT27" s="157"/>
      <c r="AU27" s="157"/>
      <c r="AV27" s="157"/>
      <c r="AW27" s="156" t="s">
        <v>651</v>
      </c>
      <c r="AX27" s="157"/>
      <c r="AY27" s="157"/>
      <c r="AZ27" s="157" t="s">
        <v>694</v>
      </c>
      <c r="BA27" s="157"/>
      <c r="BB27" s="2406"/>
      <c r="BC27" s="2407"/>
      <c r="BD27" s="157" t="s">
        <v>1</v>
      </c>
      <c r="BE27" s="2384"/>
      <c r="BF27" s="2385"/>
      <c r="BG27" s="157" t="s">
        <v>11</v>
      </c>
      <c r="BH27" s="2408"/>
      <c r="BI27" s="2409"/>
      <c r="BJ27" s="157" t="s">
        <v>34</v>
      </c>
      <c r="BK27" s="172"/>
      <c r="BM27" s="157"/>
      <c r="BN27" s="157"/>
      <c r="BO27" s="157"/>
      <c r="BP27" s="157"/>
      <c r="BQ27" s="157"/>
      <c r="BR27" s="157"/>
      <c r="BS27" s="158"/>
    </row>
    <row r="28" spans="4:71" s="151" customFormat="1" ht="2.1" customHeight="1" thickBot="1" x14ac:dyDescent="0.2">
      <c r="D28" s="550"/>
      <c r="E28" s="550"/>
      <c r="F28" s="550"/>
      <c r="G28" s="550"/>
      <c r="H28" s="550"/>
      <c r="I28" s="550"/>
      <c r="J28" s="550"/>
      <c r="K28" s="551"/>
      <c r="L28" s="550"/>
      <c r="M28" s="551"/>
      <c r="N28" s="550"/>
      <c r="O28" s="551"/>
      <c r="P28" s="550"/>
      <c r="Q28" s="550"/>
      <c r="R28" s="550"/>
      <c r="S28" s="550"/>
      <c r="T28" s="550"/>
      <c r="U28" s="550"/>
      <c r="V28" s="550"/>
      <c r="W28" s="550"/>
      <c r="X28" s="550"/>
      <c r="Y28" s="550"/>
      <c r="Z28" s="550"/>
      <c r="AA28" s="550"/>
      <c r="AB28" s="550"/>
      <c r="AC28" s="550"/>
      <c r="AD28" s="550"/>
      <c r="AE28" s="550"/>
      <c r="AF28" s="550"/>
      <c r="AG28" s="550"/>
      <c r="AH28" s="550"/>
      <c r="AI28" s="550"/>
      <c r="AJ28" s="550"/>
      <c r="AK28" s="550"/>
      <c r="AL28" s="550"/>
      <c r="AM28" s="550"/>
      <c r="AN28" s="550"/>
      <c r="AO28" s="550"/>
      <c r="AP28" s="550"/>
      <c r="AQ28" s="550"/>
      <c r="AR28" s="550"/>
      <c r="AS28" s="550"/>
      <c r="AT28" s="550"/>
      <c r="AU28" s="550"/>
      <c r="AV28" s="550"/>
      <c r="AW28" s="550"/>
      <c r="AX28" s="550"/>
      <c r="AY28" s="550"/>
      <c r="AZ28" s="550"/>
      <c r="BA28" s="550"/>
      <c r="BB28" s="550"/>
      <c r="BC28" s="550"/>
      <c r="BD28" s="550"/>
      <c r="BE28" s="550"/>
      <c r="BF28" s="550"/>
      <c r="BG28" s="550"/>
      <c r="BH28" s="550"/>
      <c r="BI28" s="550"/>
      <c r="BJ28" s="550"/>
      <c r="BK28" s="550"/>
      <c r="BL28" s="550"/>
      <c r="BM28" s="550"/>
      <c r="BN28" s="550"/>
      <c r="BO28" s="550"/>
      <c r="BP28" s="550"/>
      <c r="BQ28" s="550"/>
      <c r="BR28" s="550"/>
      <c r="BS28" s="550"/>
    </row>
    <row r="29" spans="4:71" s="151" customFormat="1" ht="20.25" customHeight="1" thickTop="1" x14ac:dyDescent="0.15">
      <c r="D29" s="2394" t="s">
        <v>639</v>
      </c>
      <c r="E29" s="2413"/>
      <c r="F29" s="2410"/>
      <c r="G29" s="2411"/>
      <c r="H29" s="2411"/>
      <c r="I29" s="2411"/>
      <c r="J29" s="2411"/>
      <c r="K29" s="2411"/>
      <c r="L29" s="2411"/>
      <c r="M29" s="2413" t="s">
        <v>640</v>
      </c>
      <c r="N29" s="2413"/>
      <c r="O29" s="2414"/>
      <c r="P29" s="2415"/>
      <c r="Q29" s="2415"/>
      <c r="R29" s="2415"/>
      <c r="S29" s="2415"/>
      <c r="T29" s="2415"/>
      <c r="U29" s="2415"/>
      <c r="V29" s="2415"/>
      <c r="W29" s="2415"/>
      <c r="X29" s="2415"/>
      <c r="Y29" s="2415"/>
      <c r="Z29" s="2416"/>
      <c r="AA29" s="2394" t="s">
        <v>639</v>
      </c>
      <c r="AB29" s="2413"/>
      <c r="AC29" s="2410"/>
      <c r="AD29" s="2411"/>
      <c r="AE29" s="2411"/>
      <c r="AF29" s="2411"/>
      <c r="AG29" s="2411"/>
      <c r="AH29" s="2411"/>
      <c r="AI29" s="2411"/>
      <c r="AJ29" s="2413" t="s">
        <v>640</v>
      </c>
      <c r="AK29" s="2413"/>
      <c r="AL29" s="2410"/>
      <c r="AM29" s="2411"/>
      <c r="AN29" s="2411"/>
      <c r="AO29" s="2411"/>
      <c r="AP29" s="2411"/>
      <c r="AQ29" s="2411"/>
      <c r="AR29" s="2411"/>
      <c r="AS29" s="2411"/>
      <c r="AT29" s="2411"/>
      <c r="AU29" s="2411"/>
      <c r="AV29" s="2412"/>
      <c r="AW29" s="2394" t="s">
        <v>639</v>
      </c>
      <c r="AX29" s="2413"/>
      <c r="AY29" s="2413"/>
      <c r="AZ29" s="2410"/>
      <c r="BA29" s="2411"/>
      <c r="BB29" s="2411"/>
      <c r="BC29" s="2411"/>
      <c r="BD29" s="2411"/>
      <c r="BE29" s="2411"/>
      <c r="BF29" s="2411"/>
      <c r="BG29" s="2413" t="s">
        <v>640</v>
      </c>
      <c r="BH29" s="2413"/>
      <c r="BI29" s="2410"/>
      <c r="BJ29" s="2411"/>
      <c r="BK29" s="2411"/>
      <c r="BL29" s="2411"/>
      <c r="BM29" s="2411"/>
      <c r="BN29" s="2411"/>
      <c r="BO29" s="2411"/>
      <c r="BP29" s="2411"/>
      <c r="BQ29" s="2411"/>
      <c r="BR29" s="2411"/>
      <c r="BS29" s="2412"/>
    </row>
    <row r="30" spans="4:71" x14ac:dyDescent="0.15">
      <c r="D30" s="154"/>
      <c r="AA30" s="173"/>
      <c r="AB30" s="568"/>
      <c r="AC30" s="568"/>
      <c r="AD30" s="568"/>
      <c r="AE30" s="568"/>
      <c r="AF30" s="568"/>
      <c r="AG30" s="568"/>
      <c r="AH30" s="568"/>
      <c r="AI30" s="568"/>
      <c r="AJ30" s="568"/>
      <c r="AK30" s="568"/>
      <c r="AL30" s="568"/>
      <c r="AM30" s="568"/>
      <c r="AN30" s="568"/>
      <c r="AO30" s="568"/>
      <c r="AP30" s="568"/>
      <c r="AQ30" s="568"/>
      <c r="AR30" s="568"/>
      <c r="AS30" s="568"/>
      <c r="AT30" s="568"/>
      <c r="AU30" s="568"/>
      <c r="AV30" s="569"/>
      <c r="AW30" s="154"/>
      <c r="BS30" s="547"/>
    </row>
    <row r="31" spans="4:71" x14ac:dyDescent="0.15">
      <c r="D31" s="154"/>
      <c r="AA31" s="173"/>
      <c r="AB31" s="568"/>
      <c r="AC31" s="568"/>
      <c r="AD31" s="568"/>
      <c r="AE31" s="568"/>
      <c r="AF31" s="568"/>
      <c r="AG31" s="568"/>
      <c r="AH31" s="568"/>
      <c r="AI31" s="568"/>
      <c r="AJ31" s="568"/>
      <c r="AK31" s="568"/>
      <c r="AL31" s="568"/>
      <c r="AM31" s="568"/>
      <c r="AN31" s="568"/>
      <c r="AO31" s="568"/>
      <c r="AP31" s="568"/>
      <c r="AQ31" s="568"/>
      <c r="AR31" s="568"/>
      <c r="AS31" s="568"/>
      <c r="AT31" s="568"/>
      <c r="AU31" s="568"/>
      <c r="AV31" s="569"/>
      <c r="AW31" s="154"/>
      <c r="BS31" s="547"/>
    </row>
    <row r="32" spans="4:71" x14ac:dyDescent="0.15">
      <c r="D32" s="154"/>
      <c r="AA32" s="173"/>
      <c r="AB32" s="568"/>
      <c r="AC32" s="568"/>
      <c r="AD32" s="568"/>
      <c r="AE32" s="568"/>
      <c r="AF32" s="568"/>
      <c r="AG32" s="568"/>
      <c r="AH32" s="568"/>
      <c r="AI32" s="568"/>
      <c r="AJ32" s="568"/>
      <c r="AK32" s="568"/>
      <c r="AL32" s="568"/>
      <c r="AM32" s="568"/>
      <c r="AN32" s="568"/>
      <c r="AO32" s="568"/>
      <c r="AP32" s="568"/>
      <c r="AQ32" s="568"/>
      <c r="AR32" s="568"/>
      <c r="AS32" s="568"/>
      <c r="AT32" s="568"/>
      <c r="AU32" s="568"/>
      <c r="AV32" s="569"/>
      <c r="AW32" s="154"/>
      <c r="BS32" s="547"/>
    </row>
    <row r="33" spans="4:71" x14ac:dyDescent="0.15">
      <c r="D33" s="154"/>
      <c r="AA33" s="173"/>
      <c r="AB33" s="568"/>
      <c r="AC33" s="568"/>
      <c r="AD33" s="568"/>
      <c r="AE33" s="568"/>
      <c r="AF33" s="568"/>
      <c r="AG33" s="568"/>
      <c r="AH33" s="568"/>
      <c r="AI33" s="568"/>
      <c r="AJ33" s="568"/>
      <c r="AK33" s="568"/>
      <c r="AL33" s="568"/>
      <c r="AM33" s="568"/>
      <c r="AN33" s="568"/>
      <c r="AO33" s="568"/>
      <c r="AP33" s="568"/>
      <c r="AQ33" s="568"/>
      <c r="AR33" s="568"/>
      <c r="AS33" s="568"/>
      <c r="AT33" s="568"/>
      <c r="AU33" s="568"/>
      <c r="AV33" s="569"/>
      <c r="AW33" s="154"/>
      <c r="BS33" s="547"/>
    </row>
    <row r="34" spans="4:71" x14ac:dyDescent="0.15">
      <c r="D34" s="154"/>
      <c r="AA34" s="173"/>
      <c r="AB34" s="568"/>
      <c r="AC34" s="568"/>
      <c r="AD34" s="568"/>
      <c r="AE34" s="568"/>
      <c r="AF34" s="568"/>
      <c r="AG34" s="568"/>
      <c r="AH34" s="568"/>
      <c r="AI34" s="568"/>
      <c r="AJ34" s="568"/>
      <c r="AK34" s="568"/>
      <c r="AL34" s="568"/>
      <c r="AM34" s="568"/>
      <c r="AN34" s="568"/>
      <c r="AO34" s="568"/>
      <c r="AP34" s="568"/>
      <c r="AQ34" s="568"/>
      <c r="AR34" s="568"/>
      <c r="AS34" s="568"/>
      <c r="AT34" s="568"/>
      <c r="AU34" s="568"/>
      <c r="AV34" s="569"/>
      <c r="AW34" s="154"/>
      <c r="BS34" s="547"/>
    </row>
    <row r="35" spans="4:71" x14ac:dyDescent="0.15">
      <c r="D35" s="154"/>
      <c r="AA35" s="173"/>
      <c r="AB35" s="568"/>
      <c r="AC35" s="568"/>
      <c r="AD35" s="568"/>
      <c r="AE35" s="568"/>
      <c r="AF35" s="568"/>
      <c r="AG35" s="568"/>
      <c r="AH35" s="568"/>
      <c r="AI35" s="568"/>
      <c r="AJ35" s="568"/>
      <c r="AK35" s="568"/>
      <c r="AL35" s="568"/>
      <c r="AM35" s="568"/>
      <c r="AN35" s="568"/>
      <c r="AO35" s="568"/>
      <c r="AP35" s="568"/>
      <c r="AQ35" s="568"/>
      <c r="AR35" s="568"/>
      <c r="AS35" s="568"/>
      <c r="AT35" s="568"/>
      <c r="AU35" s="568"/>
      <c r="AV35" s="569"/>
      <c r="AW35" s="154"/>
      <c r="BS35" s="547"/>
    </row>
    <row r="36" spans="4:71" ht="13.5" customHeight="1" x14ac:dyDescent="0.15">
      <c r="D36" s="154"/>
      <c r="AA36" s="571"/>
      <c r="AB36" s="2405" t="s">
        <v>669</v>
      </c>
      <c r="AC36" s="2405"/>
      <c r="AD36" s="2405"/>
      <c r="AE36" s="2405"/>
      <c r="AF36" s="2405"/>
      <c r="AG36" s="2405"/>
      <c r="AH36" s="2405"/>
      <c r="AI36" s="2405"/>
      <c r="AJ36" s="2405"/>
      <c r="AK36" s="2405"/>
      <c r="AL36" s="2405"/>
      <c r="AM36" s="2405"/>
      <c r="AN36" s="2405"/>
      <c r="AO36" s="2405"/>
      <c r="AP36" s="2405"/>
      <c r="AQ36" s="2405"/>
      <c r="AR36" s="2405"/>
      <c r="AS36" s="2405"/>
      <c r="AT36" s="2405"/>
      <c r="AU36" s="2405"/>
      <c r="AV36" s="570"/>
      <c r="AW36" s="154"/>
      <c r="BS36" s="547"/>
    </row>
    <row r="37" spans="4:71" x14ac:dyDescent="0.15">
      <c r="D37" s="2402" t="s">
        <v>623</v>
      </c>
      <c r="E37" s="2403"/>
      <c r="F37" s="2403"/>
      <c r="G37" s="2403"/>
      <c r="H37" s="2403"/>
      <c r="I37" s="2403"/>
      <c r="J37" s="2403"/>
      <c r="K37" s="2403"/>
      <c r="L37" s="2403"/>
      <c r="M37" s="2403"/>
      <c r="N37" s="2403"/>
      <c r="O37" s="2403"/>
      <c r="P37" s="2403"/>
      <c r="Q37" s="2403"/>
      <c r="R37" s="2403"/>
      <c r="S37" s="2403"/>
      <c r="T37" s="2403"/>
      <c r="U37" s="2403"/>
      <c r="V37" s="2403"/>
      <c r="W37" s="2403"/>
      <c r="X37" s="2403"/>
      <c r="Y37" s="2403"/>
      <c r="Z37" s="2404"/>
      <c r="AA37" s="571"/>
      <c r="AB37" s="2405"/>
      <c r="AC37" s="2405"/>
      <c r="AD37" s="2405"/>
      <c r="AE37" s="2405"/>
      <c r="AF37" s="2405"/>
      <c r="AG37" s="2405"/>
      <c r="AH37" s="2405"/>
      <c r="AI37" s="2405"/>
      <c r="AJ37" s="2405"/>
      <c r="AK37" s="2405"/>
      <c r="AL37" s="2405"/>
      <c r="AM37" s="2405"/>
      <c r="AN37" s="2405"/>
      <c r="AO37" s="2405"/>
      <c r="AP37" s="2405"/>
      <c r="AQ37" s="2405"/>
      <c r="AR37" s="2405"/>
      <c r="AS37" s="2405"/>
      <c r="AT37" s="2405"/>
      <c r="AU37" s="2405"/>
      <c r="AV37" s="570"/>
      <c r="AW37" s="154"/>
      <c r="BC37" s="149" t="s">
        <v>624</v>
      </c>
      <c r="BS37" s="547"/>
    </row>
    <row r="38" spans="4:71" x14ac:dyDescent="0.15">
      <c r="D38" s="154"/>
      <c r="I38" s="149" t="s">
        <v>641</v>
      </c>
      <c r="AA38" s="571"/>
      <c r="AB38" s="2405"/>
      <c r="AC38" s="2405"/>
      <c r="AD38" s="2405"/>
      <c r="AE38" s="2405"/>
      <c r="AF38" s="2405"/>
      <c r="AG38" s="2405"/>
      <c r="AH38" s="2405"/>
      <c r="AI38" s="2405"/>
      <c r="AJ38" s="2405"/>
      <c r="AK38" s="2405"/>
      <c r="AL38" s="2405"/>
      <c r="AM38" s="2405"/>
      <c r="AN38" s="2405"/>
      <c r="AO38" s="2405"/>
      <c r="AP38" s="2405"/>
      <c r="AQ38" s="2405"/>
      <c r="AR38" s="2405"/>
      <c r="AS38" s="2405"/>
      <c r="AT38" s="2405"/>
      <c r="AU38" s="2405"/>
      <c r="AV38" s="570"/>
      <c r="AW38" s="154"/>
      <c r="BB38" s="149" t="s">
        <v>641</v>
      </c>
      <c r="BS38" s="547"/>
    </row>
    <row r="39" spans="4:71" x14ac:dyDescent="0.15">
      <c r="D39" s="154"/>
      <c r="AA39" s="571"/>
      <c r="AB39" s="577"/>
      <c r="AC39" s="577"/>
      <c r="AD39" s="577"/>
      <c r="AE39" s="577"/>
      <c r="AF39" s="577"/>
      <c r="AG39" s="577"/>
      <c r="AH39" s="577"/>
      <c r="AI39" s="577"/>
      <c r="AJ39" s="577"/>
      <c r="AK39" s="577"/>
      <c r="AL39" s="577"/>
      <c r="AM39" s="577"/>
      <c r="AN39" s="577"/>
      <c r="AO39" s="577"/>
      <c r="AP39" s="577"/>
      <c r="AQ39" s="577"/>
      <c r="AR39" s="577"/>
      <c r="AS39" s="577"/>
      <c r="AT39" s="577"/>
      <c r="AU39" s="577"/>
      <c r="AV39" s="570"/>
      <c r="BS39" s="547"/>
    </row>
    <row r="40" spans="4:71" x14ac:dyDescent="0.15">
      <c r="D40" s="154"/>
      <c r="AA40" s="173"/>
      <c r="AB40" s="568"/>
      <c r="AC40" s="568"/>
      <c r="AD40" s="568"/>
      <c r="AE40" s="568"/>
      <c r="AF40" s="568"/>
      <c r="AG40" s="568"/>
      <c r="AH40" s="568"/>
      <c r="AI40" s="568"/>
      <c r="AJ40" s="568"/>
      <c r="AK40" s="568"/>
      <c r="AL40" s="568"/>
      <c r="AM40" s="568"/>
      <c r="AN40" s="568"/>
      <c r="AO40" s="568"/>
      <c r="AP40" s="568"/>
      <c r="AQ40" s="568"/>
      <c r="AR40" s="568"/>
      <c r="AS40" s="568"/>
      <c r="AT40" s="568"/>
      <c r="AU40" s="568"/>
      <c r="AV40" s="569"/>
      <c r="AW40" s="154"/>
      <c r="BS40" s="547"/>
    </row>
    <row r="41" spans="4:71" x14ac:dyDescent="0.15">
      <c r="D41" s="154"/>
      <c r="AA41" s="173"/>
      <c r="AB41" s="568"/>
      <c r="AC41" s="568"/>
      <c r="AD41" s="568"/>
      <c r="AE41" s="568"/>
      <c r="AF41" s="568"/>
      <c r="AG41" s="568"/>
      <c r="AH41" s="568"/>
      <c r="AI41" s="568"/>
      <c r="AJ41" s="568"/>
      <c r="AK41" s="568"/>
      <c r="AL41" s="568"/>
      <c r="AM41" s="568"/>
      <c r="AN41" s="568"/>
      <c r="AO41" s="568"/>
      <c r="AP41" s="568"/>
      <c r="AQ41" s="568"/>
      <c r="AR41" s="568"/>
      <c r="AS41" s="568"/>
      <c r="AT41" s="568"/>
      <c r="AU41" s="568"/>
      <c r="AV41" s="569"/>
      <c r="AW41" s="154"/>
      <c r="BS41" s="547"/>
    </row>
    <row r="42" spans="4:71" x14ac:dyDescent="0.15">
      <c r="D42" s="154"/>
      <c r="AA42" s="173"/>
      <c r="AB42" s="568"/>
      <c r="AC42" s="568"/>
      <c r="AD42" s="568"/>
      <c r="AE42" s="568"/>
      <c r="AF42" s="568"/>
      <c r="AG42" s="568"/>
      <c r="AH42" s="568"/>
      <c r="AI42" s="568"/>
      <c r="AJ42" s="568"/>
      <c r="AK42" s="568"/>
      <c r="AL42" s="568"/>
      <c r="AM42" s="568"/>
      <c r="AN42" s="568"/>
      <c r="AO42" s="568"/>
      <c r="AP42" s="568"/>
      <c r="AQ42" s="568"/>
      <c r="AR42" s="568"/>
      <c r="AS42" s="568"/>
      <c r="AT42" s="568"/>
      <c r="AU42" s="568"/>
      <c r="AV42" s="569"/>
      <c r="AW42" s="154"/>
      <c r="BS42" s="547"/>
    </row>
    <row r="43" spans="4:71" x14ac:dyDescent="0.15">
      <c r="D43" s="154"/>
      <c r="AA43" s="173"/>
      <c r="AB43" s="572"/>
      <c r="AC43" s="572"/>
      <c r="AD43" s="572"/>
      <c r="AE43" s="568"/>
      <c r="AF43" s="568"/>
      <c r="AG43" s="568"/>
      <c r="AH43" s="568"/>
      <c r="AI43" s="568"/>
      <c r="AJ43" s="568"/>
      <c r="AK43" s="568"/>
      <c r="AL43" s="568"/>
      <c r="AM43" s="568"/>
      <c r="AN43" s="568"/>
      <c r="AO43" s="568"/>
      <c r="AP43" s="568"/>
      <c r="AQ43" s="568"/>
      <c r="AR43" s="568"/>
      <c r="AS43" s="568"/>
      <c r="AT43" s="568"/>
      <c r="AU43" s="568"/>
      <c r="AV43" s="569"/>
      <c r="AW43" s="154"/>
      <c r="BS43" s="547"/>
    </row>
    <row r="44" spans="4:71" x14ac:dyDescent="0.15">
      <c r="D44" s="154"/>
      <c r="AA44" s="173"/>
      <c r="AB44" s="572"/>
      <c r="AC44" s="572"/>
      <c r="AD44" s="572"/>
      <c r="AE44" s="568"/>
      <c r="AF44" s="568"/>
      <c r="AG44" s="568"/>
      <c r="AH44" s="568"/>
      <c r="AI44" s="568"/>
      <c r="AJ44" s="568"/>
      <c r="AK44" s="568"/>
      <c r="AL44" s="568"/>
      <c r="AM44" s="568"/>
      <c r="AN44" s="568"/>
      <c r="AO44" s="568"/>
      <c r="AP44" s="568"/>
      <c r="AQ44" s="568"/>
      <c r="AR44" s="568"/>
      <c r="AS44" s="568"/>
      <c r="AT44" s="568"/>
      <c r="AU44" s="568"/>
      <c r="AV44" s="569"/>
      <c r="AW44" s="154"/>
      <c r="BS44" s="547"/>
    </row>
    <row r="45" spans="4:71" x14ac:dyDescent="0.15">
      <c r="D45" s="154"/>
      <c r="AA45" s="173"/>
      <c r="AB45" s="572"/>
      <c r="AC45" s="572"/>
      <c r="AD45" s="572"/>
      <c r="AE45" s="568"/>
      <c r="AF45" s="568"/>
      <c r="AG45" s="568"/>
      <c r="AH45" s="568"/>
      <c r="AI45" s="568"/>
      <c r="AJ45" s="568"/>
      <c r="AK45" s="568"/>
      <c r="AL45" s="568"/>
      <c r="AM45" s="568"/>
      <c r="AN45" s="568"/>
      <c r="AO45" s="568"/>
      <c r="AP45" s="568"/>
      <c r="AQ45" s="568"/>
      <c r="AR45" s="568"/>
      <c r="AS45" s="568"/>
      <c r="AT45" s="568"/>
      <c r="AU45" s="568"/>
      <c r="AV45" s="569"/>
      <c r="AW45" s="154"/>
      <c r="AY45" s="150"/>
      <c r="AZ45" s="150"/>
      <c r="BA45" s="150"/>
      <c r="BS45" s="547"/>
    </row>
    <row r="46" spans="4:71" x14ac:dyDescent="0.15">
      <c r="D46" s="558"/>
      <c r="E46" s="559"/>
      <c r="F46" s="559"/>
      <c r="G46" s="559"/>
      <c r="H46" s="559"/>
      <c r="I46" s="559"/>
      <c r="J46" s="559"/>
      <c r="K46" s="560"/>
      <c r="L46" s="559"/>
      <c r="M46" s="560"/>
      <c r="N46" s="559"/>
      <c r="O46" s="560"/>
      <c r="P46" s="559"/>
      <c r="Q46" s="559"/>
      <c r="R46" s="559"/>
      <c r="S46" s="559"/>
      <c r="T46" s="559"/>
      <c r="U46" s="559"/>
      <c r="V46" s="559"/>
      <c r="W46" s="559"/>
      <c r="X46" s="559"/>
      <c r="Y46" s="559"/>
      <c r="Z46" s="559"/>
      <c r="AA46" s="573"/>
      <c r="AB46" s="574"/>
      <c r="AC46" s="574"/>
      <c r="AD46" s="574"/>
      <c r="AE46" s="575"/>
      <c r="AF46" s="575"/>
      <c r="AG46" s="575"/>
      <c r="AH46" s="575"/>
      <c r="AI46" s="575"/>
      <c r="AJ46" s="575"/>
      <c r="AK46" s="575"/>
      <c r="AL46" s="575"/>
      <c r="AM46" s="575"/>
      <c r="AN46" s="575"/>
      <c r="AO46" s="575"/>
      <c r="AP46" s="575"/>
      <c r="AQ46" s="575"/>
      <c r="AR46" s="575"/>
      <c r="AS46" s="575"/>
      <c r="AT46" s="575"/>
      <c r="AU46" s="575"/>
      <c r="AV46" s="576"/>
      <c r="AW46" s="558"/>
      <c r="AX46" s="559"/>
      <c r="AY46" s="560"/>
      <c r="AZ46" s="560"/>
      <c r="BA46" s="560"/>
      <c r="BB46" s="559"/>
      <c r="BC46" s="559"/>
      <c r="BD46" s="559"/>
      <c r="BE46" s="559"/>
      <c r="BF46" s="559"/>
      <c r="BG46" s="559"/>
      <c r="BH46" s="559"/>
      <c r="BI46" s="559"/>
      <c r="BJ46" s="559"/>
      <c r="BK46" s="559"/>
      <c r="BL46" s="559"/>
      <c r="BM46" s="559"/>
      <c r="BN46" s="559"/>
      <c r="BO46" s="559"/>
      <c r="BP46" s="559"/>
      <c r="BQ46" s="559"/>
      <c r="BR46" s="559"/>
      <c r="BS46" s="561"/>
    </row>
    <row r="47" spans="4:71" x14ac:dyDescent="0.15">
      <c r="D47" s="156" t="s">
        <v>651</v>
      </c>
      <c r="E47" s="157"/>
      <c r="F47" s="157"/>
      <c r="G47" s="157" t="s">
        <v>694</v>
      </c>
      <c r="H47" s="157"/>
      <c r="I47" s="2406"/>
      <c r="J47" s="2407"/>
      <c r="K47" s="157" t="s">
        <v>1</v>
      </c>
      <c r="L47" s="2406"/>
      <c r="M47" s="2407"/>
      <c r="N47" s="157" t="s">
        <v>11</v>
      </c>
      <c r="O47" s="2406"/>
      <c r="P47" s="2407"/>
      <c r="Q47" s="157" t="s">
        <v>34</v>
      </c>
      <c r="R47" s="172"/>
      <c r="T47" s="157"/>
      <c r="U47" s="157"/>
      <c r="V47" s="157"/>
      <c r="W47" s="157"/>
      <c r="X47" s="157"/>
      <c r="Y47" s="157"/>
      <c r="Z47" s="158"/>
      <c r="AA47" s="156" t="s">
        <v>651</v>
      </c>
      <c r="AB47" s="157"/>
      <c r="AC47" s="157"/>
      <c r="AD47" s="157" t="s">
        <v>694</v>
      </c>
      <c r="AE47" s="157"/>
      <c r="AF47" s="2406"/>
      <c r="AG47" s="2407"/>
      <c r="AH47" s="157" t="s">
        <v>1</v>
      </c>
      <c r="AI47" s="2384"/>
      <c r="AJ47" s="2385"/>
      <c r="AK47" s="157" t="s">
        <v>11</v>
      </c>
      <c r="AL47" s="2408"/>
      <c r="AM47" s="2409"/>
      <c r="AN47" s="157" t="s">
        <v>34</v>
      </c>
      <c r="AO47" s="172"/>
      <c r="AQ47" s="157"/>
      <c r="AR47" s="157"/>
      <c r="AS47" s="157"/>
      <c r="AT47" s="157"/>
      <c r="AU47" s="157"/>
      <c r="AV47" s="157"/>
      <c r="AW47" s="156" t="s">
        <v>651</v>
      </c>
      <c r="AX47" s="157"/>
      <c r="AY47" s="157"/>
      <c r="AZ47" s="157" t="s">
        <v>694</v>
      </c>
      <c r="BA47" s="157"/>
      <c r="BB47" s="2406"/>
      <c r="BC47" s="2407"/>
      <c r="BD47" s="157" t="s">
        <v>1</v>
      </c>
      <c r="BE47" s="2384"/>
      <c r="BF47" s="2385"/>
      <c r="BG47" s="157" t="s">
        <v>11</v>
      </c>
      <c r="BH47" s="2408"/>
      <c r="BI47" s="2409"/>
      <c r="BJ47" s="157" t="s">
        <v>34</v>
      </c>
      <c r="BK47" s="172"/>
      <c r="BM47" s="157"/>
      <c r="BN47" s="157"/>
      <c r="BO47" s="157"/>
      <c r="BP47" s="157"/>
      <c r="BQ47" s="157"/>
      <c r="BR47" s="157"/>
      <c r="BS47" s="158"/>
    </row>
    <row r="48" spans="4:71" ht="1.5" customHeight="1" x14ac:dyDescent="0.15">
      <c r="D48" s="549"/>
      <c r="E48" s="550"/>
      <c r="F48" s="550"/>
      <c r="G48" s="550"/>
      <c r="H48" s="550"/>
      <c r="I48" s="550"/>
      <c r="J48" s="550"/>
      <c r="K48" s="551"/>
      <c r="L48" s="550"/>
      <c r="M48" s="551"/>
      <c r="N48" s="550"/>
      <c r="O48" s="551"/>
      <c r="P48" s="550"/>
      <c r="Q48" s="550"/>
      <c r="R48" s="550"/>
      <c r="S48" s="550"/>
      <c r="T48" s="550"/>
      <c r="U48" s="550"/>
      <c r="V48" s="550"/>
      <c r="W48" s="550"/>
      <c r="X48" s="550"/>
      <c r="Y48" s="550"/>
      <c r="Z48" s="550"/>
      <c r="AA48" s="170"/>
      <c r="AB48" s="170"/>
      <c r="AC48" s="170"/>
      <c r="AD48" s="170"/>
      <c r="AE48" s="170"/>
      <c r="AF48" s="170"/>
      <c r="AG48" s="170"/>
      <c r="AH48" s="170"/>
      <c r="AI48" s="170"/>
      <c r="AJ48" s="170"/>
      <c r="AK48" s="170"/>
      <c r="AL48" s="170"/>
      <c r="AM48" s="170"/>
      <c r="AN48" s="170"/>
      <c r="AO48" s="170"/>
      <c r="AP48" s="170"/>
      <c r="AQ48" s="170"/>
      <c r="AR48" s="170"/>
      <c r="AS48" s="170"/>
      <c r="AT48" s="170"/>
      <c r="AU48" s="170"/>
      <c r="AV48" s="170"/>
      <c r="AW48" s="170"/>
      <c r="AX48" s="170"/>
      <c r="AY48" s="170"/>
      <c r="AZ48" s="170"/>
      <c r="BA48" s="170"/>
      <c r="BB48" s="170"/>
      <c r="BC48" s="170"/>
      <c r="BD48" s="170"/>
      <c r="BE48" s="170"/>
      <c r="BF48" s="170"/>
      <c r="BG48" s="170"/>
      <c r="BH48" s="170"/>
      <c r="BI48" s="170"/>
      <c r="BJ48" s="170"/>
      <c r="BK48" s="170"/>
      <c r="BL48" s="170"/>
      <c r="BM48" s="170"/>
      <c r="BN48" s="170"/>
      <c r="BO48" s="170"/>
      <c r="BP48" s="170"/>
      <c r="BQ48" s="170"/>
      <c r="BR48" s="170"/>
      <c r="BS48" s="171"/>
    </row>
    <row r="49" spans="4:72" x14ac:dyDescent="0.15">
      <c r="D49" s="168"/>
      <c r="E49" s="168"/>
      <c r="F49" s="168"/>
      <c r="G49" s="168"/>
      <c r="H49" s="168"/>
      <c r="I49" s="168"/>
      <c r="J49" s="168"/>
      <c r="K49" s="169"/>
      <c r="L49" s="168"/>
      <c r="M49" s="169"/>
      <c r="N49" s="168"/>
      <c r="O49" s="169"/>
      <c r="P49" s="168"/>
      <c r="Q49" s="168"/>
      <c r="R49" s="168"/>
      <c r="S49" s="168"/>
      <c r="T49" s="168"/>
      <c r="U49" s="168"/>
      <c r="V49" s="168"/>
      <c r="W49" s="168"/>
      <c r="X49" s="168"/>
      <c r="Y49" s="168"/>
      <c r="Z49" s="168"/>
      <c r="BP49" s="2401" t="str">
        <f>書類作成ガイド!J38</f>
        <v>V.R7_250930</v>
      </c>
      <c r="BQ49" s="2401"/>
      <c r="BR49" s="2401"/>
      <c r="BS49" s="2401"/>
      <c r="BT49" s="2401"/>
    </row>
  </sheetData>
  <mergeCells count="55">
    <mergeCell ref="AA3:AG3"/>
    <mergeCell ref="D9:Z9"/>
    <mergeCell ref="AA9:AV9"/>
    <mergeCell ref="AW9:BS9"/>
    <mergeCell ref="BP4:BS4"/>
    <mergeCell ref="D3:N3"/>
    <mergeCell ref="AW3:BC3"/>
    <mergeCell ref="AW4:BC4"/>
    <mergeCell ref="D4:AH4"/>
    <mergeCell ref="BG10:BH10"/>
    <mergeCell ref="BI10:BS10"/>
    <mergeCell ref="D10:E10"/>
    <mergeCell ref="M10:N10"/>
    <mergeCell ref="O10:Z10"/>
    <mergeCell ref="AA10:AB10"/>
    <mergeCell ref="F10:L10"/>
    <mergeCell ref="AC10:AI10"/>
    <mergeCell ref="AJ10:AK10"/>
    <mergeCell ref="AL10:AV10"/>
    <mergeCell ref="AW10:AY10"/>
    <mergeCell ref="D29:E29"/>
    <mergeCell ref="M29:N29"/>
    <mergeCell ref="O29:Z29"/>
    <mergeCell ref="AA29:AB29"/>
    <mergeCell ref="AJ29:AK29"/>
    <mergeCell ref="AC29:AI29"/>
    <mergeCell ref="F29:L29"/>
    <mergeCell ref="D18:Z18"/>
    <mergeCell ref="AF27:AG27"/>
    <mergeCell ref="AI27:AJ27"/>
    <mergeCell ref="AB17:AU20"/>
    <mergeCell ref="BH27:BI27"/>
    <mergeCell ref="AL27:AM27"/>
    <mergeCell ref="BB27:BC27"/>
    <mergeCell ref="I27:J27"/>
    <mergeCell ref="L27:M27"/>
    <mergeCell ref="O27:P27"/>
    <mergeCell ref="BE27:BF27"/>
    <mergeCell ref="AL29:AV29"/>
    <mergeCell ref="AW29:AY29"/>
    <mergeCell ref="BG29:BH29"/>
    <mergeCell ref="BI29:BS29"/>
    <mergeCell ref="BB47:BC47"/>
    <mergeCell ref="AZ29:BF29"/>
    <mergeCell ref="BP49:BT49"/>
    <mergeCell ref="D37:Z37"/>
    <mergeCell ref="AB36:AU38"/>
    <mergeCell ref="I47:J47"/>
    <mergeCell ref="L47:M47"/>
    <mergeCell ref="O47:P47"/>
    <mergeCell ref="AF47:AG47"/>
    <mergeCell ref="AI47:AJ47"/>
    <mergeCell ref="AL47:AM47"/>
    <mergeCell ref="BE47:BF47"/>
    <mergeCell ref="BH47:BI47"/>
  </mergeCells>
  <phoneticPr fontId="2"/>
  <pageMargins left="0.51181102362204722" right="0.51181102362204722" top="0.19685039370078741" bottom="0.55118110236220474" header="0" footer="0"/>
  <pageSetup paperSize="9" scale="86"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B53"/>
  <sheetViews>
    <sheetView showGridLines="0" view="pageBreakPreview" topLeftCell="A14" zoomScaleNormal="100" zoomScaleSheetLayoutView="100" workbookViewId="0">
      <selection activeCell="N11" sqref="N11:Z11"/>
    </sheetView>
  </sheetViews>
  <sheetFormatPr defaultColWidth="8.85546875" defaultRowHeight="12" x14ac:dyDescent="0.15"/>
  <cols>
    <col min="1" max="1" width="0.85546875" style="132" customWidth="1"/>
    <col min="2" max="2" width="2.7109375" style="132" customWidth="1"/>
    <col min="3" max="12" width="2.42578125" style="132" customWidth="1"/>
    <col min="13" max="13" width="2.7109375" style="132" customWidth="1"/>
    <col min="14" max="25" width="4.7109375" style="132" customWidth="1"/>
    <col min="26" max="26" width="1.7109375" style="132" customWidth="1"/>
    <col min="27" max="28" width="4.7109375" style="132" customWidth="1"/>
    <col min="29" max="16384" width="8.85546875" style="132"/>
  </cols>
  <sheetData>
    <row r="1" spans="2:28" ht="13.5" customHeight="1" x14ac:dyDescent="0.15">
      <c r="B1" s="141"/>
      <c r="C1" s="2372" t="s">
        <v>961</v>
      </c>
      <c r="D1" s="2372"/>
      <c r="E1" s="2372"/>
      <c r="F1" s="2372"/>
      <c r="G1" s="2372"/>
      <c r="H1" s="2372"/>
      <c r="I1" s="2372"/>
      <c r="J1" s="2372"/>
      <c r="K1" s="2372"/>
      <c r="L1" s="2372"/>
      <c r="M1" s="2372"/>
      <c r="N1" s="786"/>
      <c r="O1" s="786"/>
      <c r="P1" s="787"/>
      <c r="Q1" s="787"/>
      <c r="R1" s="787"/>
      <c r="S1" s="787"/>
      <c r="T1" s="787"/>
      <c r="U1" s="787"/>
      <c r="V1" s="787"/>
      <c r="W1" s="787"/>
      <c r="X1" s="787"/>
      <c r="Y1" s="141"/>
      <c r="Z1" s="140"/>
      <c r="AA1" s="140" t="s">
        <v>1021</v>
      </c>
      <c r="AB1" s="341"/>
    </row>
    <row r="2" spans="2:28" ht="15.75" customHeight="1" x14ac:dyDescent="0.15">
      <c r="B2" s="141"/>
      <c r="C2" s="2382">
        <f>'提出リスト (共同居住型以外)'!$B$2</f>
        <v>0</v>
      </c>
      <c r="D2" s="2382"/>
      <c r="E2" s="2382"/>
      <c r="F2" s="2382"/>
      <c r="G2" s="2382"/>
      <c r="H2" s="2382"/>
      <c r="I2" s="2382"/>
      <c r="J2" s="2382"/>
      <c r="K2" s="2382"/>
      <c r="L2" s="2382"/>
      <c r="M2" s="2382"/>
      <c r="N2" s="2382"/>
      <c r="O2" s="2382"/>
      <c r="P2" s="2382"/>
      <c r="Q2" s="2382"/>
      <c r="R2" s="2382"/>
      <c r="S2" s="2382"/>
      <c r="T2" s="2382"/>
      <c r="U2" s="2382"/>
      <c r="V2" s="2382"/>
      <c r="W2" s="787"/>
      <c r="X2" s="787"/>
      <c r="Y2" s="787"/>
      <c r="Z2" s="787"/>
      <c r="AA2" s="787"/>
      <c r="AB2" s="341"/>
    </row>
    <row r="3" spans="2:28" ht="15.75" customHeight="1" x14ac:dyDescent="0.15">
      <c r="B3" s="141"/>
      <c r="C3" s="141"/>
      <c r="D3" s="787"/>
      <c r="E3" s="787"/>
      <c r="F3" s="787"/>
      <c r="G3" s="787"/>
      <c r="H3" s="787"/>
      <c r="I3" s="787"/>
      <c r="J3" s="787"/>
      <c r="K3" s="787"/>
      <c r="L3" s="787"/>
      <c r="M3" s="787"/>
      <c r="N3" s="787"/>
      <c r="O3" s="787"/>
      <c r="P3" s="787"/>
      <c r="Q3" s="787"/>
      <c r="R3" s="787"/>
      <c r="S3" s="787"/>
      <c r="T3" s="787"/>
      <c r="U3" s="787"/>
      <c r="V3" s="787"/>
      <c r="W3" s="787"/>
      <c r="X3" s="787"/>
      <c r="Y3" s="787"/>
      <c r="Z3" s="787"/>
      <c r="AA3" s="787"/>
      <c r="AB3" s="341"/>
    </row>
    <row r="4" spans="2:28" ht="15.75" customHeight="1" x14ac:dyDescent="0.15">
      <c r="B4" s="141"/>
      <c r="C4" s="141"/>
      <c r="D4" s="787"/>
      <c r="E4" s="787"/>
      <c r="F4" s="787"/>
      <c r="G4" s="787"/>
      <c r="H4" s="787"/>
      <c r="I4" s="787"/>
      <c r="J4" s="787"/>
      <c r="K4" s="787"/>
      <c r="L4" s="787"/>
      <c r="M4" s="787"/>
      <c r="N4" s="787"/>
      <c r="O4" s="787"/>
      <c r="P4" s="787"/>
      <c r="Q4" s="787"/>
      <c r="R4" s="787"/>
      <c r="S4" s="787"/>
      <c r="T4" s="787"/>
      <c r="U4" s="787"/>
      <c r="V4" s="787"/>
      <c r="W4" s="787"/>
      <c r="X4" s="787"/>
      <c r="Y4" s="787"/>
      <c r="Z4" s="787"/>
      <c r="AA4" s="787"/>
      <c r="AB4" s="341"/>
    </row>
    <row r="5" spans="2:28" ht="15.75" customHeight="1" x14ac:dyDescent="0.15">
      <c r="B5" s="141"/>
      <c r="C5" s="141"/>
      <c r="D5" s="787"/>
      <c r="E5" s="787"/>
      <c r="F5" s="787"/>
      <c r="G5" s="787"/>
      <c r="H5" s="787"/>
      <c r="I5" s="787"/>
      <c r="J5" s="787"/>
      <c r="K5" s="787"/>
      <c r="L5" s="787"/>
      <c r="M5" s="787"/>
      <c r="N5" s="787"/>
      <c r="O5" s="787"/>
      <c r="P5" s="787"/>
      <c r="Q5" s="787"/>
      <c r="R5" s="787"/>
      <c r="S5" s="787"/>
      <c r="T5" s="787"/>
      <c r="U5" s="787"/>
      <c r="V5" s="787"/>
      <c r="W5" s="787"/>
      <c r="X5" s="787"/>
      <c r="Y5" s="787"/>
      <c r="Z5" s="787"/>
      <c r="AA5" s="787"/>
      <c r="AB5" s="341"/>
    </row>
    <row r="6" spans="2:28" ht="15.75" customHeight="1" x14ac:dyDescent="0.15">
      <c r="B6" s="141"/>
      <c r="C6" s="141"/>
      <c r="D6" s="787"/>
      <c r="E6" s="787"/>
      <c r="F6" s="787"/>
      <c r="G6" s="787"/>
      <c r="H6" s="787"/>
      <c r="I6" s="787"/>
      <c r="J6" s="787"/>
      <c r="K6" s="787"/>
      <c r="L6" s="787"/>
      <c r="M6" s="787"/>
      <c r="N6" s="787"/>
      <c r="O6" s="787"/>
      <c r="P6" s="787"/>
      <c r="Q6" s="787"/>
      <c r="R6" s="787"/>
      <c r="S6" s="787"/>
      <c r="T6" s="787"/>
      <c r="U6" s="787"/>
      <c r="V6" s="787"/>
      <c r="W6" s="787"/>
      <c r="X6" s="787"/>
      <c r="Y6" s="787"/>
      <c r="Z6" s="787"/>
      <c r="AA6" s="787"/>
      <c r="AB6" s="341"/>
    </row>
    <row r="7" spans="2:28" ht="24" customHeight="1" x14ac:dyDescent="0.15">
      <c r="B7" s="2431" t="s">
        <v>1022</v>
      </c>
      <c r="C7" s="2431"/>
      <c r="D7" s="2431"/>
      <c r="E7" s="2431"/>
      <c r="F7" s="2431"/>
      <c r="G7" s="2431"/>
      <c r="H7" s="2431"/>
      <c r="I7" s="2431"/>
      <c r="J7" s="2431"/>
      <c r="K7" s="2431"/>
      <c r="L7" s="2431"/>
      <c r="M7" s="2431"/>
      <c r="N7" s="2431"/>
      <c r="O7" s="2431"/>
      <c r="P7" s="2431"/>
      <c r="Q7" s="2431"/>
      <c r="R7" s="2431"/>
      <c r="S7" s="2431"/>
      <c r="T7" s="2431"/>
      <c r="U7" s="2431"/>
      <c r="V7" s="2431"/>
      <c r="W7" s="2431"/>
      <c r="X7" s="2431"/>
      <c r="Y7" s="2431"/>
      <c r="Z7" s="2431"/>
      <c r="AA7" s="2431"/>
      <c r="AB7" s="341"/>
    </row>
    <row r="8" spans="2:28" ht="12" customHeight="1" x14ac:dyDescent="0.15">
      <c r="B8" s="141"/>
      <c r="C8" s="787"/>
      <c r="D8" s="787"/>
      <c r="E8" s="787"/>
      <c r="F8" s="787"/>
      <c r="G8" s="787"/>
      <c r="H8" s="787"/>
      <c r="I8" s="787"/>
      <c r="J8" s="787"/>
      <c r="K8" s="787"/>
      <c r="L8" s="787"/>
      <c r="M8" s="787"/>
      <c r="N8" s="787"/>
      <c r="O8" s="787"/>
      <c r="P8" s="787"/>
      <c r="Q8" s="787"/>
      <c r="R8" s="787"/>
      <c r="S8" s="787"/>
      <c r="T8" s="787"/>
      <c r="U8" s="787"/>
      <c r="V8" s="787"/>
      <c r="W8" s="787"/>
      <c r="X8" s="787"/>
      <c r="Y8" s="787"/>
      <c r="Z8" s="787"/>
      <c r="AA8" s="787"/>
      <c r="AB8" s="341"/>
    </row>
    <row r="9" spans="2:28" ht="15.75" customHeight="1" x14ac:dyDescent="0.15">
      <c r="B9" s="141"/>
      <c r="C9" s="787"/>
      <c r="D9" s="787"/>
      <c r="E9" s="787"/>
      <c r="F9" s="787"/>
      <c r="G9" s="787"/>
      <c r="H9" s="787"/>
      <c r="I9" s="787"/>
      <c r="J9" s="787"/>
      <c r="K9" s="787"/>
      <c r="L9" s="787"/>
      <c r="M9" s="787"/>
      <c r="N9" s="787"/>
      <c r="O9" s="787"/>
      <c r="P9" s="787"/>
      <c r="Q9" s="787"/>
      <c r="R9" s="787"/>
      <c r="S9" s="787"/>
      <c r="T9" s="787"/>
      <c r="U9" s="787"/>
      <c r="V9" s="787"/>
      <c r="W9" s="787"/>
      <c r="X9" s="787"/>
      <c r="Y9" s="787"/>
      <c r="Z9" s="787"/>
      <c r="AA9" s="787"/>
      <c r="AB9" s="341"/>
    </row>
    <row r="10" spans="2:28" ht="24" customHeight="1" x14ac:dyDescent="0.15">
      <c r="B10" s="141"/>
      <c r="C10" s="141"/>
      <c r="D10" s="141"/>
      <c r="E10" s="2429" t="s">
        <v>1023</v>
      </c>
      <c r="F10" s="2429"/>
      <c r="G10" s="2429"/>
      <c r="H10" s="2429"/>
      <c r="I10" s="2429"/>
      <c r="J10" s="2429"/>
      <c r="K10" s="2429"/>
      <c r="L10" s="2429"/>
      <c r="M10" s="788"/>
      <c r="N10" s="2430" t="s">
        <v>1024</v>
      </c>
      <c r="O10" s="2430"/>
      <c r="P10" s="2430"/>
      <c r="Q10" s="2430"/>
      <c r="R10" s="2430"/>
      <c r="S10" s="2430"/>
      <c r="T10" s="2430"/>
      <c r="U10" s="2430"/>
      <c r="V10" s="2430"/>
      <c r="W10" s="2430"/>
      <c r="X10" s="2430"/>
      <c r="Y10" s="2430"/>
      <c r="Z10" s="2430"/>
      <c r="AA10" s="787"/>
      <c r="AB10" s="341"/>
    </row>
    <row r="11" spans="2:28" ht="24" customHeight="1" x14ac:dyDescent="0.15">
      <c r="B11" s="141"/>
      <c r="C11" s="141"/>
      <c r="D11" s="141"/>
      <c r="E11" s="2429" t="s">
        <v>1025</v>
      </c>
      <c r="F11" s="2429"/>
      <c r="G11" s="2429"/>
      <c r="H11" s="2429"/>
      <c r="I11" s="2429"/>
      <c r="J11" s="2429"/>
      <c r="K11" s="2429"/>
      <c r="L11" s="2429"/>
      <c r="M11" s="788"/>
      <c r="N11" s="2430" t="s">
        <v>1164</v>
      </c>
      <c r="O11" s="2430"/>
      <c r="P11" s="2430"/>
      <c r="Q11" s="2430"/>
      <c r="R11" s="2430"/>
      <c r="S11" s="2430"/>
      <c r="T11" s="2430"/>
      <c r="U11" s="2430"/>
      <c r="V11" s="2430"/>
      <c r="W11" s="2430"/>
      <c r="X11" s="2430"/>
      <c r="Y11" s="2430"/>
      <c r="Z11" s="2430"/>
      <c r="AA11" s="787"/>
      <c r="AB11" s="341"/>
    </row>
    <row r="12" spans="2:28" ht="24" customHeight="1" x14ac:dyDescent="0.15">
      <c r="B12" s="141"/>
      <c r="C12" s="141"/>
      <c r="D12" s="141"/>
      <c r="E12" s="2429" t="s">
        <v>30</v>
      </c>
      <c r="F12" s="2429"/>
      <c r="G12" s="2429"/>
      <c r="H12" s="2429"/>
      <c r="I12" s="2429"/>
      <c r="J12" s="2429"/>
      <c r="K12" s="2429"/>
      <c r="L12" s="2429"/>
      <c r="M12" s="788"/>
      <c r="N12" s="2432"/>
      <c r="O12" s="2433"/>
      <c r="P12" s="2433"/>
      <c r="Q12" s="2433"/>
      <c r="R12" s="2433"/>
      <c r="S12" s="2433"/>
      <c r="T12" s="2433"/>
      <c r="U12" s="2433"/>
      <c r="V12" s="2433"/>
      <c r="W12" s="2433"/>
      <c r="X12" s="2433"/>
      <c r="Y12" s="2433"/>
      <c r="Z12" s="789"/>
      <c r="AA12" s="790"/>
      <c r="AB12" s="341"/>
    </row>
    <row r="13" spans="2:28" ht="15.75" customHeight="1" x14ac:dyDescent="0.15">
      <c r="B13" s="141"/>
      <c r="C13" s="141"/>
      <c r="D13" s="141"/>
      <c r="E13" s="787"/>
      <c r="F13" s="787"/>
      <c r="G13" s="787"/>
      <c r="H13" s="787"/>
      <c r="I13" s="787"/>
      <c r="J13" s="787"/>
      <c r="K13" s="787"/>
      <c r="L13" s="787"/>
      <c r="M13" s="787"/>
      <c r="N13" s="787"/>
      <c r="O13" s="787"/>
      <c r="P13" s="787"/>
      <c r="Q13" s="787"/>
      <c r="R13" s="787"/>
      <c r="S13" s="787"/>
      <c r="T13" s="787"/>
      <c r="U13" s="787"/>
      <c r="V13" s="787"/>
      <c r="W13" s="787"/>
      <c r="X13" s="787"/>
      <c r="Y13" s="787"/>
      <c r="Z13" s="787"/>
      <c r="AA13" s="787"/>
      <c r="AB13" s="341"/>
    </row>
    <row r="14" spans="2:28" ht="64.5" customHeight="1" x14ac:dyDescent="0.15">
      <c r="B14" s="141"/>
      <c r="C14" s="141"/>
      <c r="D14" s="141"/>
      <c r="E14" s="2434" t="s">
        <v>1103</v>
      </c>
      <c r="F14" s="2434"/>
      <c r="G14" s="2434"/>
      <c r="H14" s="2434"/>
      <c r="I14" s="2434"/>
      <c r="J14" s="2434"/>
      <c r="K14" s="2434"/>
      <c r="L14" s="2434"/>
      <c r="M14" s="2434"/>
      <c r="N14" s="2434"/>
      <c r="O14" s="2434"/>
      <c r="P14" s="2434"/>
      <c r="Q14" s="2434"/>
      <c r="R14" s="2434"/>
      <c r="S14" s="2434"/>
      <c r="T14" s="2434"/>
      <c r="U14" s="2434"/>
      <c r="V14" s="2434"/>
      <c r="W14" s="2434"/>
      <c r="X14" s="2434"/>
      <c r="Y14" s="2434"/>
      <c r="Z14" s="791"/>
      <c r="AA14" s="787"/>
      <c r="AB14" s="341"/>
    </row>
    <row r="15" spans="2:28" ht="15.75" customHeight="1" x14ac:dyDescent="0.15">
      <c r="B15" s="141"/>
      <c r="C15" s="787"/>
      <c r="D15" s="787"/>
      <c r="E15" s="787"/>
      <c r="F15" s="787"/>
      <c r="G15" s="787"/>
      <c r="H15" s="787"/>
      <c r="I15" s="787"/>
      <c r="J15" s="787"/>
      <c r="K15" s="787"/>
      <c r="L15" s="787"/>
      <c r="M15" s="787"/>
      <c r="N15" s="787"/>
      <c r="O15" s="787"/>
      <c r="P15" s="787"/>
      <c r="Q15" s="787"/>
      <c r="R15" s="787"/>
      <c r="S15" s="787"/>
      <c r="T15" s="787"/>
      <c r="U15" s="787"/>
      <c r="V15" s="787"/>
      <c r="W15" s="787"/>
      <c r="X15" s="787"/>
      <c r="Y15" s="787"/>
      <c r="Z15" s="787"/>
      <c r="AA15" s="787"/>
      <c r="AB15" s="341"/>
    </row>
    <row r="16" spans="2:28" ht="15.75" customHeight="1" x14ac:dyDescent="0.15">
      <c r="B16" s="2435" t="s">
        <v>1026</v>
      </c>
      <c r="C16" s="2435"/>
      <c r="D16" s="2435"/>
      <c r="E16" s="2435"/>
      <c r="F16" s="2435"/>
      <c r="G16" s="2435"/>
      <c r="H16" s="2435"/>
      <c r="I16" s="2435"/>
      <c r="J16" s="2435"/>
      <c r="K16" s="2435"/>
      <c r="L16" s="2435"/>
      <c r="M16" s="2435"/>
      <c r="N16" s="2435"/>
      <c r="O16" s="2435"/>
      <c r="P16" s="2435"/>
      <c r="Q16" s="2435"/>
      <c r="R16" s="2435"/>
      <c r="S16" s="2435"/>
      <c r="T16" s="2435"/>
      <c r="U16" s="2435"/>
      <c r="V16" s="2435"/>
      <c r="W16" s="2435"/>
      <c r="X16" s="2435"/>
      <c r="Y16" s="2435"/>
      <c r="Z16" s="2435"/>
      <c r="AA16" s="2435"/>
      <c r="AB16" s="341"/>
    </row>
    <row r="17" spans="2:28" ht="15.75" customHeight="1" x14ac:dyDescent="0.15">
      <c r="B17" s="141"/>
      <c r="C17" s="787"/>
      <c r="D17" s="787"/>
      <c r="E17" s="787"/>
      <c r="F17" s="787"/>
      <c r="G17" s="787"/>
      <c r="H17" s="787"/>
      <c r="I17" s="787"/>
      <c r="J17" s="787"/>
      <c r="K17" s="787"/>
      <c r="L17" s="787"/>
      <c r="M17" s="787"/>
      <c r="N17" s="787"/>
      <c r="O17" s="787"/>
      <c r="P17" s="787"/>
      <c r="Q17" s="787"/>
      <c r="R17" s="787"/>
      <c r="S17" s="787"/>
      <c r="T17" s="787"/>
      <c r="U17" s="787"/>
      <c r="V17" s="787"/>
      <c r="W17" s="787"/>
      <c r="X17" s="787"/>
      <c r="Y17" s="787"/>
      <c r="Z17" s="787"/>
      <c r="AA17" s="787"/>
      <c r="AB17" s="341"/>
    </row>
    <row r="18" spans="2:28" ht="24" customHeight="1" x14ac:dyDescent="0.15">
      <c r="B18" s="141"/>
      <c r="D18" s="141"/>
      <c r="E18" s="2436" t="s">
        <v>1027</v>
      </c>
      <c r="F18" s="2436"/>
      <c r="G18" s="2436"/>
      <c r="H18" s="2436"/>
      <c r="I18" s="2436"/>
      <c r="J18" s="2436"/>
      <c r="K18" s="2436"/>
      <c r="L18" s="2436"/>
      <c r="M18" s="792"/>
      <c r="N18" s="2437"/>
      <c r="O18" s="2438"/>
      <c r="P18" s="2438"/>
      <c r="Q18" s="2438"/>
      <c r="R18" s="2438"/>
      <c r="S18" s="2438"/>
      <c r="T18" s="2438"/>
      <c r="U18" s="2438"/>
      <c r="V18" s="2438"/>
      <c r="W18" s="2438"/>
      <c r="X18" s="841"/>
      <c r="Y18" s="841"/>
      <c r="Z18" s="787"/>
      <c r="AA18" s="787"/>
      <c r="AB18" s="341"/>
    </row>
    <row r="19" spans="2:28" ht="3" customHeight="1" x14ac:dyDescent="0.15">
      <c r="B19" s="141"/>
      <c r="C19" s="793"/>
      <c r="D19" s="793"/>
      <c r="E19" s="793"/>
      <c r="F19" s="793"/>
      <c r="G19" s="793"/>
      <c r="H19" s="793"/>
      <c r="I19" s="793"/>
      <c r="J19" s="793"/>
      <c r="K19" s="787"/>
      <c r="L19" s="785"/>
      <c r="M19" s="785"/>
      <c r="N19" s="785"/>
      <c r="O19" s="785"/>
      <c r="P19" s="785"/>
      <c r="Q19" s="785"/>
      <c r="R19" s="785"/>
      <c r="S19" s="785"/>
      <c r="T19" s="785"/>
      <c r="U19" s="785"/>
      <c r="V19" s="785"/>
      <c r="W19" s="785"/>
      <c r="X19" s="785"/>
      <c r="Y19" s="785"/>
      <c r="Z19" s="787"/>
      <c r="AA19" s="787"/>
      <c r="AB19" s="341"/>
    </row>
    <row r="20" spans="2:28" ht="24" customHeight="1" x14ac:dyDescent="0.15">
      <c r="B20" s="141"/>
      <c r="D20" s="141"/>
      <c r="E20" s="2441" t="s">
        <v>1028</v>
      </c>
      <c r="F20" s="2436"/>
      <c r="G20" s="2436"/>
      <c r="H20" s="2436"/>
      <c r="I20" s="2436"/>
      <c r="J20" s="2436"/>
      <c r="K20" s="2436"/>
      <c r="L20" s="2436"/>
      <c r="M20" s="788"/>
      <c r="N20" s="2442"/>
      <c r="O20" s="2443"/>
      <c r="P20" s="2443"/>
      <c r="Q20" s="2443"/>
      <c r="R20" s="2443"/>
      <c r="S20" s="2443"/>
      <c r="T20" s="2443"/>
      <c r="U20" s="2443"/>
      <c r="V20" s="2443"/>
      <c r="W20" s="2443"/>
      <c r="X20" s="2443"/>
      <c r="Y20" s="2443"/>
      <c r="Z20" s="787"/>
      <c r="AA20" s="787"/>
      <c r="AB20" s="341"/>
    </row>
    <row r="21" spans="2:28" ht="4.5" customHeight="1" x14ac:dyDescent="0.15">
      <c r="B21" s="141"/>
      <c r="C21" s="793"/>
      <c r="D21" s="793"/>
      <c r="E21" s="793"/>
      <c r="F21" s="793"/>
      <c r="G21" s="793"/>
      <c r="H21" s="793"/>
      <c r="I21" s="793"/>
      <c r="J21" s="793"/>
      <c r="K21" s="787"/>
      <c r="L21" s="794"/>
      <c r="M21" s="794"/>
      <c r="N21" s="794"/>
      <c r="O21" s="794"/>
      <c r="P21" s="794"/>
      <c r="Q21" s="794"/>
      <c r="R21" s="794"/>
      <c r="S21" s="794"/>
      <c r="T21" s="794"/>
      <c r="U21" s="794"/>
      <c r="V21" s="794"/>
      <c r="W21" s="794"/>
      <c r="X21" s="794"/>
      <c r="Y21" s="794"/>
      <c r="Z21" s="787"/>
      <c r="AA21" s="787"/>
      <c r="AB21" s="341"/>
    </row>
    <row r="22" spans="2:28" ht="17.25" customHeight="1" x14ac:dyDescent="0.15">
      <c r="B22" s="141"/>
      <c r="C22" s="141"/>
      <c r="D22" s="141"/>
      <c r="E22" s="2436" t="s">
        <v>4</v>
      </c>
      <c r="F22" s="2436"/>
      <c r="G22" s="2436"/>
      <c r="H22" s="2436"/>
      <c r="I22" s="2436"/>
      <c r="J22" s="2436"/>
      <c r="K22" s="2436"/>
      <c r="L22" s="2436"/>
      <c r="N22" s="842" t="s">
        <v>172</v>
      </c>
      <c r="O22" s="2444"/>
      <c r="P22" s="2445"/>
      <c r="Q22" s="2445"/>
      <c r="R22" s="2445"/>
      <c r="S22" s="795"/>
      <c r="T22" s="795"/>
      <c r="U22" s="795"/>
      <c r="V22" s="795"/>
      <c r="W22" s="795"/>
      <c r="X22" s="795"/>
      <c r="Y22" s="795"/>
      <c r="Z22" s="787"/>
      <c r="AA22" s="341"/>
      <c r="AB22" s="341"/>
    </row>
    <row r="23" spans="2:28" ht="4.5" customHeight="1" x14ac:dyDescent="0.15">
      <c r="B23" s="141"/>
      <c r="C23" s="796"/>
      <c r="D23" s="796"/>
      <c r="E23" s="796"/>
      <c r="F23" s="796"/>
      <c r="G23" s="796"/>
      <c r="H23" s="796"/>
      <c r="I23" s="796"/>
      <c r="J23" s="796"/>
      <c r="K23" s="787"/>
      <c r="L23" s="794"/>
      <c r="M23" s="794"/>
      <c r="N23" s="794"/>
      <c r="O23" s="794"/>
      <c r="P23" s="794"/>
      <c r="Q23" s="794"/>
      <c r="R23" s="794"/>
      <c r="S23" s="794"/>
      <c r="T23" s="794"/>
      <c r="U23" s="794"/>
      <c r="V23" s="794"/>
      <c r="W23" s="794"/>
      <c r="X23" s="794"/>
      <c r="Y23" s="794"/>
      <c r="Z23" s="787"/>
      <c r="AA23" s="787"/>
      <c r="AB23" s="341"/>
    </row>
    <row r="24" spans="2:28" ht="24" customHeight="1" x14ac:dyDescent="0.15">
      <c r="B24" s="141"/>
      <c r="C24" s="141"/>
      <c r="D24" s="141"/>
      <c r="E24" s="141"/>
      <c r="F24" s="141"/>
      <c r="G24" s="141"/>
      <c r="H24" s="141"/>
      <c r="I24" s="141"/>
      <c r="J24" s="141"/>
      <c r="K24" s="787"/>
      <c r="L24" s="378"/>
      <c r="M24" s="378"/>
      <c r="N24" s="2439"/>
      <c r="O24" s="2440"/>
      <c r="P24" s="2440"/>
      <c r="Q24" s="2440"/>
      <c r="R24" s="2440"/>
      <c r="S24" s="2440"/>
      <c r="T24" s="2440"/>
      <c r="U24" s="2440"/>
      <c r="V24" s="2440"/>
      <c r="W24" s="2440"/>
      <c r="X24" s="2440"/>
      <c r="Y24" s="2440"/>
      <c r="Z24" s="787"/>
      <c r="AA24" s="787"/>
      <c r="AB24" s="341"/>
    </row>
    <row r="25" spans="2:28" ht="9.75" customHeight="1" x14ac:dyDescent="0.15">
      <c r="B25" s="141"/>
      <c r="C25" s="141"/>
      <c r="D25" s="141"/>
      <c r="E25" s="141"/>
      <c r="F25" s="141"/>
      <c r="G25" s="141"/>
      <c r="H25" s="141"/>
      <c r="I25" s="141"/>
      <c r="J25" s="141"/>
      <c r="K25" s="787"/>
      <c r="L25" s="797"/>
      <c r="M25" s="797"/>
      <c r="N25" s="797"/>
      <c r="O25" s="797"/>
      <c r="P25" s="797"/>
      <c r="Q25" s="797"/>
      <c r="R25" s="797"/>
      <c r="S25" s="797"/>
      <c r="T25" s="797"/>
      <c r="U25" s="797"/>
      <c r="V25" s="797"/>
      <c r="W25" s="797"/>
      <c r="X25" s="797"/>
      <c r="Y25" s="797"/>
      <c r="Z25" s="787"/>
      <c r="AA25" s="787"/>
      <c r="AB25" s="341"/>
    </row>
    <row r="26" spans="2:28" ht="50.25" customHeight="1" x14ac:dyDescent="0.15">
      <c r="B26" s="141"/>
      <c r="D26" s="143"/>
      <c r="E26" s="2446" t="s">
        <v>1029</v>
      </c>
      <c r="F26" s="2446"/>
      <c r="G26" s="2446"/>
      <c r="H26" s="2446"/>
      <c r="I26" s="2446"/>
      <c r="J26" s="2446"/>
      <c r="K26" s="2446"/>
      <c r="L26" s="2446"/>
      <c r="M26" s="798"/>
      <c r="N26" s="2447" t="s">
        <v>1030</v>
      </c>
      <c r="O26" s="2447"/>
      <c r="P26" s="2447"/>
      <c r="Q26" s="2447"/>
      <c r="R26" s="2447"/>
      <c r="S26" s="2447"/>
      <c r="T26" s="2447"/>
      <c r="U26" s="2447"/>
      <c r="V26" s="2447"/>
      <c r="W26" s="2447"/>
      <c r="X26" s="2447"/>
      <c r="Y26" s="2447"/>
      <c r="Z26" s="787"/>
      <c r="AA26" s="787"/>
      <c r="AB26" s="341"/>
    </row>
    <row r="27" spans="2:28" ht="15.75" customHeight="1" x14ac:dyDescent="0.15">
      <c r="B27" s="141"/>
      <c r="C27" s="141"/>
      <c r="D27" s="787"/>
      <c r="E27" s="787"/>
      <c r="F27" s="787"/>
      <c r="G27" s="787"/>
      <c r="H27" s="787"/>
      <c r="I27" s="787"/>
      <c r="J27" s="787"/>
      <c r="K27" s="787"/>
      <c r="L27" s="787"/>
      <c r="M27" s="787"/>
      <c r="N27" s="787"/>
      <c r="O27" s="787"/>
      <c r="P27" s="787"/>
      <c r="Q27" s="787"/>
      <c r="R27" s="787"/>
      <c r="S27" s="787"/>
      <c r="T27" s="787"/>
      <c r="U27" s="787"/>
      <c r="V27" s="787"/>
      <c r="W27" s="787"/>
      <c r="X27" s="787"/>
      <c r="Y27" s="787"/>
      <c r="Z27" s="787"/>
      <c r="AA27" s="787"/>
      <c r="AB27" s="341"/>
    </row>
    <row r="28" spans="2:28" ht="15.75" customHeight="1" x14ac:dyDescent="0.15">
      <c r="B28" s="371"/>
      <c r="C28" s="141"/>
      <c r="D28" s="787"/>
      <c r="G28" s="793"/>
      <c r="H28" s="793"/>
      <c r="I28" s="793"/>
      <c r="J28" s="2448"/>
      <c r="K28" s="2448"/>
      <c r="L28" s="2449"/>
      <c r="M28" s="2449"/>
      <c r="N28" s="141" t="s">
        <v>694</v>
      </c>
      <c r="O28" s="843"/>
      <c r="P28" s="198" t="s">
        <v>1</v>
      </c>
      <c r="Q28" s="844"/>
      <c r="R28" s="198" t="s">
        <v>9</v>
      </c>
      <c r="S28" s="844"/>
      <c r="T28" s="225" t="s">
        <v>34</v>
      </c>
      <c r="U28" s="787"/>
      <c r="V28" s="787"/>
      <c r="W28" s="787"/>
      <c r="X28" s="787"/>
      <c r="Y28" s="787"/>
      <c r="Z28" s="787"/>
      <c r="AA28" s="787"/>
      <c r="AB28" s="341"/>
    </row>
    <row r="29" spans="2:28" ht="15.75" customHeight="1" x14ac:dyDescent="0.15">
      <c r="B29" s="371"/>
      <c r="C29" s="141"/>
      <c r="D29" s="787"/>
      <c r="E29" s="787"/>
      <c r="F29" s="787"/>
      <c r="G29" s="787"/>
      <c r="H29" s="787"/>
      <c r="I29" s="787"/>
      <c r="J29" s="787"/>
      <c r="K29" s="787"/>
      <c r="L29" s="787"/>
      <c r="M29" s="787"/>
      <c r="N29" s="787"/>
      <c r="O29" s="787"/>
      <c r="P29" s="787"/>
      <c r="Q29" s="787"/>
      <c r="R29" s="787"/>
      <c r="S29" s="787"/>
      <c r="T29" s="787"/>
      <c r="U29" s="787"/>
      <c r="V29" s="787"/>
      <c r="W29" s="787"/>
      <c r="X29" s="787"/>
      <c r="Y29" s="787"/>
      <c r="Z29" s="787"/>
      <c r="AA29" s="787"/>
      <c r="AB29" s="341"/>
    </row>
    <row r="30" spans="2:28" ht="15.75" customHeight="1" x14ac:dyDescent="0.15">
      <c r="B30" s="371"/>
      <c r="C30" s="141"/>
      <c r="D30" s="787"/>
      <c r="E30" s="787"/>
      <c r="F30" s="2436" t="s">
        <v>1031</v>
      </c>
      <c r="G30" s="2436"/>
      <c r="H30" s="2436"/>
      <c r="I30" s="2436"/>
      <c r="J30" s="2436"/>
      <c r="K30" s="2436"/>
      <c r="L30" s="2436"/>
      <c r="M30" s="787"/>
      <c r="N30" s="842" t="s">
        <v>172</v>
      </c>
      <c r="O30" s="2444"/>
      <c r="P30" s="2445"/>
      <c r="Q30" s="2445"/>
      <c r="R30" s="790"/>
      <c r="S30" s="790"/>
      <c r="T30" s="790"/>
      <c r="U30" s="790"/>
      <c r="V30" s="790"/>
      <c r="W30" s="790"/>
      <c r="X30" s="790"/>
      <c r="Y30" s="790"/>
      <c r="Z30" s="790"/>
      <c r="AA30" s="790"/>
      <c r="AB30" s="341"/>
    </row>
    <row r="31" spans="2:28" ht="8.25" customHeight="1" x14ac:dyDescent="0.15">
      <c r="B31" s="371"/>
      <c r="C31" s="141"/>
      <c r="D31" s="787"/>
      <c r="E31" s="787"/>
      <c r="F31" s="787"/>
      <c r="G31" s="787"/>
      <c r="H31" s="787"/>
      <c r="I31" s="787"/>
      <c r="J31" s="793"/>
      <c r="K31" s="793"/>
      <c r="L31" s="793"/>
      <c r="M31" s="787"/>
      <c r="N31" s="2450"/>
      <c r="O31" s="2450"/>
      <c r="P31" s="2450"/>
      <c r="Q31" s="2450"/>
      <c r="R31" s="2450"/>
      <c r="S31" s="2450"/>
      <c r="T31" s="2450"/>
      <c r="U31" s="2450"/>
      <c r="V31" s="2450"/>
      <c r="W31" s="2450"/>
      <c r="X31" s="2450"/>
      <c r="Y31" s="2450"/>
      <c r="Z31" s="799"/>
      <c r="AA31" s="790"/>
      <c r="AB31" s="341"/>
    </row>
    <row r="32" spans="2:28" ht="24" customHeight="1" x14ac:dyDescent="0.15">
      <c r="B32" s="371"/>
      <c r="C32" s="141"/>
      <c r="D32" s="787"/>
      <c r="E32" s="787"/>
      <c r="F32" s="787"/>
      <c r="G32" s="787"/>
      <c r="H32" s="787"/>
      <c r="I32" s="787"/>
      <c r="J32" s="793"/>
      <c r="K32" s="793"/>
      <c r="L32" s="793"/>
      <c r="M32" s="787"/>
      <c r="N32" s="2439"/>
      <c r="O32" s="2440"/>
      <c r="P32" s="2440"/>
      <c r="Q32" s="2440"/>
      <c r="R32" s="2440"/>
      <c r="S32" s="2440"/>
      <c r="T32" s="2440"/>
      <c r="U32" s="2440"/>
      <c r="V32" s="2440"/>
      <c r="W32" s="2440"/>
      <c r="X32" s="2440"/>
      <c r="Y32" s="2440"/>
      <c r="Z32" s="799"/>
      <c r="AA32" s="790"/>
      <c r="AB32" s="341"/>
    </row>
    <row r="33" spans="1:28" ht="5.25" customHeight="1" x14ac:dyDescent="0.15">
      <c r="B33" s="371"/>
      <c r="C33" s="141"/>
      <c r="D33" s="787"/>
      <c r="E33" s="787"/>
      <c r="F33" s="787"/>
      <c r="G33" s="787"/>
      <c r="H33" s="787"/>
      <c r="I33" s="787"/>
      <c r="J33" s="793"/>
      <c r="K33" s="793"/>
      <c r="L33" s="793"/>
      <c r="M33" s="787"/>
      <c r="N33" s="2450"/>
      <c r="O33" s="2450"/>
      <c r="P33" s="2450"/>
      <c r="Q33" s="2450"/>
      <c r="R33" s="2450"/>
      <c r="S33" s="2450"/>
      <c r="T33" s="2450"/>
      <c r="U33" s="2450"/>
      <c r="V33" s="2450"/>
      <c r="W33" s="2450"/>
      <c r="X33" s="2450"/>
      <c r="Y33" s="2450"/>
      <c r="Z33" s="800"/>
      <c r="AA33" s="787"/>
      <c r="AB33" s="341"/>
    </row>
    <row r="34" spans="1:28" ht="24" customHeight="1" x14ac:dyDescent="0.15">
      <c r="B34" s="371"/>
      <c r="C34" s="141"/>
      <c r="D34" s="787"/>
      <c r="E34" s="787"/>
      <c r="F34" s="2436" t="s">
        <v>1032</v>
      </c>
      <c r="G34" s="2436"/>
      <c r="H34" s="2436"/>
      <c r="I34" s="2436"/>
      <c r="J34" s="2436"/>
      <c r="K34" s="2436"/>
      <c r="L34" s="2436"/>
      <c r="M34" s="787"/>
      <c r="N34" s="2432"/>
      <c r="O34" s="2433"/>
      <c r="P34" s="2433"/>
      <c r="Q34" s="2433"/>
      <c r="R34" s="2433"/>
      <c r="S34" s="2433"/>
      <c r="T34" s="2433"/>
      <c r="U34" s="2433"/>
      <c r="V34" s="2433"/>
      <c r="W34" s="2433"/>
      <c r="X34" s="845"/>
      <c r="Y34" s="845"/>
      <c r="Z34" s="800"/>
      <c r="AA34" s="800"/>
      <c r="AB34" s="341"/>
    </row>
    <row r="35" spans="1:28" ht="24" customHeight="1" x14ac:dyDescent="0.15">
      <c r="B35" s="801"/>
      <c r="C35" s="141"/>
      <c r="D35" s="787"/>
      <c r="E35" s="787"/>
      <c r="F35" s="141"/>
      <c r="G35" s="141"/>
      <c r="H35" s="141"/>
      <c r="I35" s="141"/>
      <c r="J35" s="141"/>
      <c r="K35" s="141"/>
      <c r="L35" s="141"/>
      <c r="M35" s="787"/>
      <c r="N35" s="2451"/>
      <c r="O35" s="2451"/>
      <c r="P35" s="2451"/>
      <c r="Q35" s="2451"/>
      <c r="R35" s="2451"/>
      <c r="S35" s="2451"/>
      <c r="T35" s="2451"/>
      <c r="U35" s="2451"/>
      <c r="V35" s="2451"/>
      <c r="W35" s="2451"/>
      <c r="X35" s="2451"/>
      <c r="Y35" s="2451"/>
      <c r="Z35" s="802"/>
      <c r="AA35" s="802"/>
      <c r="AB35" s="341"/>
    </row>
    <row r="36" spans="1:28" ht="15.75" customHeight="1" x14ac:dyDescent="0.15">
      <c r="B36" s="801"/>
      <c r="C36" s="141"/>
      <c r="D36" s="787"/>
      <c r="E36" s="787"/>
      <c r="F36" s="787"/>
      <c r="G36" s="787"/>
      <c r="H36" s="787"/>
      <c r="I36" s="787"/>
      <c r="J36" s="787"/>
      <c r="K36" s="787"/>
      <c r="L36" s="787"/>
      <c r="M36" s="787"/>
      <c r="N36" s="787"/>
      <c r="O36" s="787"/>
      <c r="P36" s="787"/>
      <c r="Q36" s="787"/>
      <c r="R36" s="787"/>
      <c r="S36" s="787"/>
      <c r="T36" s="787"/>
      <c r="U36" s="787"/>
      <c r="V36" s="787"/>
      <c r="W36" s="787"/>
      <c r="X36" s="2401" t="str">
        <f>書類作成ガイド!$J$38</f>
        <v>V.R7_250930</v>
      </c>
      <c r="Y36" s="2401"/>
      <c r="Z36" s="2401"/>
      <c r="AA36" s="2401"/>
      <c r="AB36" s="2401"/>
    </row>
    <row r="37" spans="1:28" ht="15.75" customHeight="1" x14ac:dyDescent="0.15">
      <c r="B37" s="801"/>
      <c r="C37" s="141"/>
      <c r="D37" s="787"/>
      <c r="E37" s="787"/>
      <c r="F37" s="787"/>
      <c r="G37" s="787"/>
      <c r="H37" s="787"/>
      <c r="I37" s="787"/>
      <c r="J37" s="787"/>
      <c r="K37" s="787"/>
      <c r="L37" s="787"/>
      <c r="M37" s="787"/>
      <c r="N37" s="787"/>
      <c r="O37" s="787"/>
      <c r="P37" s="787"/>
      <c r="Q37" s="787"/>
      <c r="R37" s="787"/>
      <c r="S37" s="787"/>
      <c r="T37" s="787"/>
      <c r="U37" s="787"/>
      <c r="V37" s="787"/>
      <c r="W37" s="787"/>
      <c r="X37" s="787"/>
      <c r="Y37" s="787"/>
      <c r="Z37" s="787"/>
      <c r="AA37" s="787"/>
      <c r="AB37" s="341"/>
    </row>
    <row r="38" spans="1:28" ht="15.75" customHeight="1" x14ac:dyDescent="0.15">
      <c r="B38" s="801"/>
      <c r="C38" s="141"/>
      <c r="D38" s="787"/>
      <c r="E38" s="787"/>
      <c r="F38" s="787"/>
      <c r="G38" s="787"/>
      <c r="H38" s="787"/>
      <c r="I38" s="787"/>
      <c r="J38" s="787"/>
      <c r="K38" s="787"/>
      <c r="L38" s="787"/>
      <c r="M38" s="787"/>
      <c r="N38" s="787"/>
      <c r="O38" s="787"/>
      <c r="P38" s="787"/>
      <c r="Q38" s="787"/>
      <c r="R38" s="787"/>
      <c r="S38" s="787"/>
      <c r="T38" s="787"/>
      <c r="U38" s="787"/>
      <c r="V38" s="787"/>
      <c r="W38" s="787"/>
      <c r="X38" s="787"/>
      <c r="Y38" s="787"/>
      <c r="Z38" s="787"/>
      <c r="AA38" s="787"/>
      <c r="AB38" s="341"/>
    </row>
    <row r="39" spans="1:28" ht="15.75" customHeight="1" x14ac:dyDescent="0.15">
      <c r="B39" s="801"/>
      <c r="C39" s="141"/>
      <c r="D39" s="787"/>
      <c r="E39" s="787"/>
      <c r="F39" s="787"/>
      <c r="G39" s="787"/>
      <c r="H39" s="787"/>
      <c r="I39" s="787"/>
      <c r="J39" s="787"/>
      <c r="K39" s="787"/>
      <c r="L39" s="787"/>
      <c r="M39" s="787"/>
      <c r="N39" s="787"/>
      <c r="O39" s="787"/>
      <c r="P39" s="787"/>
      <c r="Q39" s="787"/>
      <c r="R39" s="787"/>
      <c r="S39" s="787"/>
      <c r="T39" s="787"/>
      <c r="U39" s="787"/>
      <c r="V39" s="787"/>
      <c r="W39" s="787"/>
      <c r="X39" s="787"/>
      <c r="Y39" s="787"/>
      <c r="Z39" s="787"/>
      <c r="AA39" s="787"/>
      <c r="AB39" s="341"/>
    </row>
    <row r="40" spans="1:28" ht="15.75" customHeight="1" x14ac:dyDescent="0.15">
      <c r="B40" s="803"/>
      <c r="C40" s="141"/>
      <c r="D40" s="787"/>
      <c r="E40" s="787"/>
      <c r="F40" s="787"/>
      <c r="G40" s="787"/>
      <c r="H40" s="787"/>
      <c r="I40" s="787"/>
      <c r="J40" s="787"/>
      <c r="K40" s="787"/>
      <c r="L40" s="787"/>
      <c r="M40" s="787"/>
      <c r="N40" s="787"/>
      <c r="O40" s="787"/>
      <c r="P40" s="787"/>
      <c r="Q40" s="787"/>
      <c r="R40" s="787"/>
      <c r="S40" s="787"/>
      <c r="T40" s="787"/>
      <c r="U40" s="787"/>
      <c r="V40" s="787"/>
      <c r="W40" s="787"/>
      <c r="X40" s="787"/>
      <c r="Y40" s="787"/>
      <c r="Z40" s="787"/>
      <c r="AA40" s="787"/>
      <c r="AB40" s="341"/>
    </row>
    <row r="41" spans="1:28" ht="15.75" customHeight="1" x14ac:dyDescent="0.15">
      <c r="B41" s="803"/>
      <c r="C41" s="141"/>
      <c r="D41" s="787"/>
      <c r="E41" s="787"/>
      <c r="F41" s="787"/>
      <c r="G41" s="787"/>
      <c r="H41" s="787"/>
      <c r="I41" s="787"/>
      <c r="J41" s="787"/>
      <c r="K41" s="787"/>
      <c r="L41" s="787"/>
      <c r="M41" s="787"/>
      <c r="N41" s="787"/>
      <c r="O41" s="787"/>
      <c r="P41" s="787"/>
      <c r="Q41" s="787"/>
      <c r="R41" s="787"/>
      <c r="S41" s="787"/>
      <c r="T41" s="787"/>
      <c r="U41" s="787"/>
      <c r="V41" s="787"/>
      <c r="W41" s="787"/>
      <c r="X41" s="787"/>
      <c r="Y41" s="787"/>
      <c r="Z41" s="787"/>
      <c r="AA41" s="787"/>
      <c r="AB41" s="341"/>
    </row>
    <row r="42" spans="1:28" ht="15.75" customHeight="1" x14ac:dyDescent="0.15">
      <c r="B42" s="765"/>
      <c r="D42" s="341"/>
      <c r="E42" s="341"/>
      <c r="F42" s="341"/>
      <c r="G42" s="341"/>
      <c r="H42" s="341"/>
      <c r="I42" s="341"/>
      <c r="J42" s="341"/>
      <c r="K42" s="341"/>
      <c r="L42" s="341"/>
      <c r="M42" s="341"/>
      <c r="N42" s="341"/>
      <c r="O42" s="341"/>
      <c r="P42" s="341"/>
      <c r="Q42" s="341"/>
      <c r="R42" s="341"/>
      <c r="S42" s="341"/>
      <c r="T42" s="341"/>
      <c r="U42" s="341"/>
      <c r="V42" s="341"/>
      <c r="W42" s="341"/>
      <c r="X42" s="341"/>
      <c r="Y42" s="341"/>
      <c r="Z42" s="341"/>
      <c r="AA42" s="341"/>
      <c r="AB42" s="341"/>
    </row>
    <row r="43" spans="1:28" ht="15.75" customHeight="1" x14ac:dyDescent="0.15">
      <c r="B43" s="765"/>
      <c r="D43" s="341"/>
      <c r="E43" s="341"/>
      <c r="F43" s="341"/>
      <c r="G43" s="341"/>
      <c r="H43" s="341"/>
      <c r="I43" s="341"/>
      <c r="J43" s="341"/>
      <c r="K43" s="341"/>
      <c r="L43" s="341"/>
      <c r="M43" s="341"/>
      <c r="N43" s="341"/>
      <c r="O43" s="341"/>
      <c r="P43" s="341"/>
      <c r="Q43" s="341"/>
      <c r="R43" s="341"/>
      <c r="S43" s="341"/>
      <c r="T43" s="341"/>
      <c r="U43" s="341"/>
      <c r="V43" s="341"/>
      <c r="W43" s="341"/>
      <c r="X43" s="341"/>
      <c r="Y43" s="341"/>
      <c r="Z43" s="341"/>
      <c r="AA43" s="341"/>
      <c r="AB43" s="341"/>
    </row>
    <row r="44" spans="1:28" ht="15.75" customHeight="1" x14ac:dyDescent="0.15">
      <c r="B44" s="765"/>
      <c r="D44" s="341"/>
      <c r="E44" s="341"/>
      <c r="F44" s="341"/>
      <c r="G44" s="341"/>
      <c r="H44" s="341"/>
      <c r="I44" s="341"/>
      <c r="J44" s="341"/>
      <c r="K44" s="341"/>
      <c r="L44" s="341"/>
      <c r="M44" s="341"/>
      <c r="N44" s="341"/>
      <c r="O44" s="341"/>
      <c r="P44" s="341"/>
      <c r="Q44" s="341"/>
      <c r="R44" s="341"/>
      <c r="S44" s="341"/>
      <c r="T44" s="341"/>
      <c r="U44" s="341"/>
      <c r="V44" s="341"/>
      <c r="W44" s="341"/>
      <c r="X44" s="341"/>
      <c r="Y44" s="341"/>
      <c r="Z44" s="341"/>
      <c r="AA44" s="341"/>
      <c r="AB44" s="341"/>
    </row>
    <row r="45" spans="1:28" ht="15.75" customHeight="1" x14ac:dyDescent="0.15">
      <c r="B45" s="765"/>
      <c r="D45" s="341"/>
      <c r="E45" s="341"/>
      <c r="F45" s="341"/>
      <c r="G45" s="341"/>
      <c r="H45" s="341"/>
      <c r="I45" s="341"/>
      <c r="J45" s="341"/>
      <c r="K45" s="341"/>
      <c r="L45" s="341"/>
      <c r="M45" s="341"/>
      <c r="N45" s="341"/>
      <c r="O45" s="341"/>
      <c r="P45" s="341"/>
      <c r="Q45" s="341"/>
      <c r="R45" s="341"/>
      <c r="S45" s="341"/>
      <c r="T45" s="341"/>
      <c r="U45" s="341"/>
      <c r="V45" s="341"/>
      <c r="W45" s="341"/>
      <c r="X45" s="341"/>
      <c r="Y45" s="341"/>
      <c r="Z45" s="341"/>
      <c r="AA45" s="341"/>
      <c r="AB45" s="341"/>
    </row>
    <row r="46" spans="1:28" ht="9.75" customHeight="1" x14ac:dyDescent="0.15">
      <c r="A46" s="290"/>
      <c r="B46" s="580"/>
      <c r="C46" s="335"/>
      <c r="D46" s="335"/>
      <c r="E46" s="335"/>
      <c r="F46" s="335"/>
      <c r="G46" s="335"/>
      <c r="H46" s="335"/>
      <c r="I46" s="335"/>
      <c r="J46" s="335"/>
      <c r="K46" s="335"/>
      <c r="L46" s="335"/>
      <c r="M46" s="335"/>
      <c r="N46" s="335"/>
      <c r="O46" s="335"/>
      <c r="P46" s="335"/>
      <c r="Q46" s="335"/>
      <c r="R46" s="335"/>
      <c r="S46" s="335"/>
      <c r="T46" s="335"/>
      <c r="U46" s="335"/>
      <c r="V46" s="335"/>
      <c r="W46" s="335"/>
      <c r="X46" s="404"/>
      <c r="Y46" s="335"/>
      <c r="Z46" s="335"/>
      <c r="AA46" s="335"/>
      <c r="AB46" s="335"/>
    </row>
    <row r="47" spans="1:28" ht="15.75" customHeight="1" x14ac:dyDescent="0.15">
      <c r="B47" s="198"/>
      <c r="D47" s="341"/>
      <c r="E47" s="341"/>
      <c r="F47" s="341"/>
      <c r="G47" s="341"/>
      <c r="H47" s="341"/>
      <c r="I47" s="341"/>
      <c r="J47" s="341"/>
      <c r="K47" s="341"/>
      <c r="L47" s="341"/>
      <c r="M47" s="341"/>
      <c r="N47" s="341"/>
      <c r="O47" s="341"/>
      <c r="P47" s="341"/>
      <c r="Q47" s="341"/>
      <c r="R47" s="341"/>
      <c r="S47" s="341"/>
      <c r="T47" s="341"/>
      <c r="U47" s="341"/>
      <c r="V47" s="341"/>
      <c r="W47" s="341"/>
      <c r="X47" s="804"/>
      <c r="Y47" s="341"/>
      <c r="Z47" s="341"/>
      <c r="AA47" s="341"/>
    </row>
    <row r="48" spans="1:28" ht="15.75" customHeight="1" x14ac:dyDescent="0.15">
      <c r="D48" s="341"/>
      <c r="E48" s="341"/>
      <c r="F48" s="341"/>
      <c r="G48" s="341"/>
      <c r="H48" s="341"/>
      <c r="I48" s="341"/>
      <c r="J48" s="341"/>
      <c r="K48" s="341"/>
      <c r="L48" s="341"/>
      <c r="M48" s="341"/>
      <c r="N48" s="341"/>
      <c r="O48" s="341"/>
      <c r="P48" s="341"/>
      <c r="Q48" s="341"/>
      <c r="R48" s="341"/>
      <c r="S48" s="341"/>
      <c r="T48" s="341"/>
      <c r="U48" s="341"/>
      <c r="V48" s="341"/>
      <c r="W48" s="341"/>
      <c r="X48" s="341"/>
      <c r="Y48" s="341"/>
      <c r="Z48" s="341"/>
      <c r="AA48" s="341"/>
      <c r="AB48" s="341"/>
    </row>
    <row r="49" spans="3:28" ht="15.75" customHeight="1" x14ac:dyDescent="0.15">
      <c r="D49" s="341"/>
      <c r="E49" s="341"/>
      <c r="F49" s="341"/>
      <c r="G49" s="341"/>
      <c r="H49" s="341"/>
      <c r="I49" s="341"/>
      <c r="J49" s="341"/>
      <c r="K49" s="341"/>
      <c r="L49" s="341"/>
      <c r="M49" s="341"/>
      <c r="N49" s="341"/>
      <c r="O49" s="341"/>
      <c r="P49" s="341"/>
      <c r="Q49" s="341"/>
      <c r="R49" s="341"/>
      <c r="S49" s="341"/>
      <c r="T49" s="341"/>
      <c r="U49" s="341"/>
      <c r="V49" s="341"/>
      <c r="W49" s="341"/>
      <c r="X49" s="341"/>
      <c r="Y49" s="341"/>
      <c r="Z49" s="341"/>
      <c r="AA49" s="341"/>
      <c r="AB49" s="341"/>
    </row>
    <row r="50" spans="3:28" ht="15.75" customHeight="1" x14ac:dyDescent="0.15">
      <c r="D50" s="341"/>
      <c r="E50" s="341"/>
      <c r="F50" s="341"/>
      <c r="G50" s="341"/>
      <c r="H50" s="341"/>
      <c r="I50" s="341"/>
      <c r="J50" s="341"/>
      <c r="K50" s="341"/>
      <c r="L50" s="341"/>
      <c r="M50" s="341"/>
      <c r="N50" s="341"/>
      <c r="O50" s="341"/>
      <c r="P50" s="341"/>
      <c r="Q50" s="341"/>
      <c r="R50" s="341"/>
      <c r="S50" s="341"/>
      <c r="T50" s="341"/>
      <c r="U50" s="341"/>
      <c r="V50" s="341"/>
      <c r="W50" s="341"/>
      <c r="X50" s="341"/>
      <c r="Y50" s="341"/>
      <c r="Z50" s="341"/>
      <c r="AA50" s="341"/>
      <c r="AB50" s="341"/>
    </row>
    <row r="51" spans="3:28" ht="15.75" customHeight="1" x14ac:dyDescent="0.15">
      <c r="D51" s="341"/>
      <c r="E51" s="341"/>
      <c r="F51" s="341"/>
      <c r="G51" s="341"/>
      <c r="H51" s="341"/>
      <c r="I51" s="341"/>
      <c r="J51" s="341"/>
      <c r="K51" s="341"/>
      <c r="L51" s="341"/>
      <c r="M51" s="341"/>
      <c r="N51" s="341"/>
      <c r="O51" s="341"/>
      <c r="P51" s="341"/>
      <c r="Q51" s="341"/>
      <c r="R51" s="341"/>
      <c r="S51" s="341"/>
      <c r="T51" s="341"/>
      <c r="U51" s="341"/>
      <c r="V51" s="341"/>
      <c r="W51" s="341"/>
      <c r="X51" s="341"/>
      <c r="Y51" s="341"/>
      <c r="Z51" s="341"/>
      <c r="AA51" s="341"/>
      <c r="AB51" s="341"/>
    </row>
    <row r="52" spans="3:28" ht="15.75" customHeight="1" x14ac:dyDescent="0.15">
      <c r="D52" s="341"/>
      <c r="E52" s="341"/>
      <c r="F52" s="341"/>
      <c r="G52" s="341"/>
      <c r="H52" s="341"/>
      <c r="I52" s="341"/>
      <c r="J52" s="341"/>
      <c r="K52" s="341"/>
      <c r="L52" s="341"/>
      <c r="M52" s="341"/>
      <c r="N52" s="341"/>
      <c r="O52" s="341"/>
      <c r="P52" s="341"/>
      <c r="Q52" s="341"/>
      <c r="R52" s="341"/>
      <c r="S52" s="341"/>
      <c r="T52" s="341"/>
      <c r="U52" s="341"/>
      <c r="V52" s="341"/>
      <c r="W52" s="341"/>
      <c r="X52" s="341"/>
      <c r="Y52" s="341"/>
      <c r="Z52" s="341"/>
      <c r="AA52" s="341"/>
      <c r="AB52" s="341"/>
    </row>
    <row r="53" spans="3:28" ht="14.25" x14ac:dyDescent="0.15">
      <c r="C53" s="341"/>
    </row>
  </sheetData>
  <mergeCells count="31">
    <mergeCell ref="N33:Y33"/>
    <mergeCell ref="F34:L34"/>
    <mergeCell ref="N34:W34"/>
    <mergeCell ref="N35:Y35"/>
    <mergeCell ref="X36:AB36"/>
    <mergeCell ref="N32:Y32"/>
    <mergeCell ref="E20:L20"/>
    <mergeCell ref="N20:Y20"/>
    <mergeCell ref="E22:L22"/>
    <mergeCell ref="O22:R22"/>
    <mergeCell ref="N24:Y24"/>
    <mergeCell ref="E26:L26"/>
    <mergeCell ref="N26:Y26"/>
    <mergeCell ref="J28:K28"/>
    <mergeCell ref="L28:M28"/>
    <mergeCell ref="F30:L30"/>
    <mergeCell ref="O30:Q30"/>
    <mergeCell ref="N31:Y31"/>
    <mergeCell ref="E12:L12"/>
    <mergeCell ref="N12:Y12"/>
    <mergeCell ref="E14:Y14"/>
    <mergeCell ref="B16:AA16"/>
    <mergeCell ref="E18:L18"/>
    <mergeCell ref="N18:W18"/>
    <mergeCell ref="E11:L11"/>
    <mergeCell ref="N11:Z11"/>
    <mergeCell ref="C1:M1"/>
    <mergeCell ref="C2:V2"/>
    <mergeCell ref="B7:AA7"/>
    <mergeCell ref="E10:L10"/>
    <mergeCell ref="N10:Z10"/>
  </mergeCells>
  <phoneticPr fontId="2"/>
  <conditionalFormatting sqref="L28 P28:S28">
    <cfRule type="cellIs" dxfId="0" priority="1" stopIfTrue="1" operator="equal">
      <formula>0</formula>
    </cfRule>
  </conditionalFormatting>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N43"/>
  <sheetViews>
    <sheetView showGridLines="0" view="pageBreakPreview" topLeftCell="A10" zoomScaleNormal="120" zoomScaleSheetLayoutView="100" workbookViewId="0">
      <selection activeCell="A4" sqref="A4:AM4"/>
    </sheetView>
  </sheetViews>
  <sheetFormatPr defaultRowHeight="12" x14ac:dyDescent="0.15"/>
  <cols>
    <col min="1" max="11" width="2.42578125" style="142" customWidth="1"/>
    <col min="12" max="34" width="2.28515625" style="142" customWidth="1"/>
    <col min="35" max="35" width="9.7109375" style="142" customWidth="1"/>
    <col min="36" max="39" width="5.140625" style="142" customWidth="1"/>
    <col min="40" max="16384" width="9.140625" style="132"/>
  </cols>
  <sheetData>
    <row r="1" spans="1:40" ht="13.5" customHeight="1" x14ac:dyDescent="0.15">
      <c r="A1" s="1015" t="s">
        <v>963</v>
      </c>
      <c r="B1" s="1015"/>
      <c r="C1" s="1015"/>
      <c r="D1" s="1015"/>
      <c r="E1" s="1015"/>
      <c r="F1" s="1015"/>
      <c r="G1" s="1015"/>
      <c r="H1" s="1015"/>
      <c r="I1" s="1015"/>
      <c r="J1" s="1015"/>
      <c r="K1" s="1015"/>
      <c r="L1" s="325"/>
      <c r="M1" s="325"/>
      <c r="N1" s="325"/>
      <c r="O1" s="325"/>
      <c r="P1" s="325"/>
      <c r="Q1" s="325"/>
      <c r="R1" s="325"/>
      <c r="S1" s="325"/>
      <c r="T1" s="325"/>
      <c r="U1" s="325"/>
      <c r="V1" s="325"/>
      <c r="W1" s="325"/>
      <c r="X1" s="325"/>
      <c r="Y1" s="325"/>
      <c r="Z1" s="325"/>
      <c r="AA1" s="325"/>
      <c r="AB1" s="325"/>
      <c r="AC1" s="325"/>
      <c r="AD1" s="325"/>
      <c r="AE1" s="325"/>
      <c r="AF1" s="325"/>
      <c r="AG1" s="325"/>
      <c r="AH1" s="325"/>
      <c r="AI1" s="141"/>
      <c r="AJ1" s="141"/>
      <c r="AK1" s="141"/>
      <c r="AL1" s="140" t="s">
        <v>618</v>
      </c>
      <c r="AM1" s="132"/>
    </row>
    <row r="2" spans="1:40" ht="15.75" customHeight="1" x14ac:dyDescent="0.15">
      <c r="A2" s="2195">
        <f>'提出リスト (共同居住型以外)'!B2</f>
        <v>0</v>
      </c>
      <c r="B2" s="2195"/>
      <c r="C2" s="2195"/>
      <c r="D2" s="2195"/>
      <c r="E2" s="2195"/>
      <c r="F2" s="2195"/>
      <c r="G2" s="2195"/>
      <c r="H2" s="2195"/>
      <c r="I2" s="2195"/>
      <c r="J2" s="2195"/>
      <c r="K2" s="2195"/>
      <c r="L2" s="2195"/>
      <c r="M2" s="2195"/>
      <c r="N2" s="2195"/>
      <c r="O2" s="2195"/>
      <c r="P2" s="2195"/>
      <c r="Q2" s="2195"/>
      <c r="R2" s="2195"/>
      <c r="S2" s="2195"/>
      <c r="T2" s="2195"/>
      <c r="U2" s="2195"/>
      <c r="V2" s="2195"/>
      <c r="W2" s="2195"/>
      <c r="X2" s="2195"/>
      <c r="Y2" s="2195"/>
      <c r="Z2" s="2195"/>
      <c r="AA2" s="2195"/>
      <c r="AB2" s="2195"/>
      <c r="AC2" s="148"/>
      <c r="AD2" s="148"/>
      <c r="AE2" s="148"/>
      <c r="AF2" s="148"/>
      <c r="AG2" s="148"/>
      <c r="AH2" s="148"/>
      <c r="AI2" s="141"/>
      <c r="AJ2" s="141"/>
      <c r="AK2" s="141"/>
      <c r="AL2" s="141"/>
      <c r="AM2" s="141"/>
    </row>
    <row r="3" spans="1:40" ht="15" customHeight="1" x14ac:dyDescent="0.15">
      <c r="A3" s="148"/>
      <c r="B3" s="148"/>
      <c r="C3" s="148"/>
      <c r="D3" s="148"/>
      <c r="E3" s="148"/>
      <c r="F3" s="148"/>
      <c r="G3" s="148"/>
      <c r="H3" s="148"/>
      <c r="I3" s="148"/>
      <c r="J3" s="148"/>
      <c r="K3" s="148"/>
      <c r="L3" s="148"/>
      <c r="M3" s="148"/>
      <c r="N3" s="148"/>
      <c r="O3" s="148"/>
      <c r="P3" s="148"/>
      <c r="Q3" s="148"/>
      <c r="R3" s="148"/>
      <c r="S3" s="148"/>
      <c r="T3" s="148"/>
      <c r="U3" s="148"/>
      <c r="V3" s="148"/>
      <c r="W3" s="148"/>
      <c r="X3" s="148"/>
      <c r="Y3" s="148"/>
      <c r="Z3" s="148"/>
      <c r="AA3" s="148"/>
      <c r="AB3" s="148"/>
      <c r="AC3" s="148"/>
      <c r="AD3" s="148"/>
      <c r="AE3" s="148"/>
      <c r="AF3" s="148"/>
      <c r="AG3" s="148"/>
      <c r="AH3" s="148"/>
      <c r="AI3" s="141"/>
      <c r="AJ3" s="141"/>
      <c r="AK3" s="141"/>
      <c r="AL3" s="141"/>
      <c r="AM3" s="141"/>
    </row>
    <row r="4" spans="1:40" ht="20.100000000000001" customHeight="1" x14ac:dyDescent="0.15">
      <c r="A4" s="1489"/>
      <c r="B4" s="1489"/>
      <c r="C4" s="1489"/>
      <c r="D4" s="1489"/>
      <c r="E4" s="1489"/>
      <c r="F4" s="1489"/>
      <c r="G4" s="1489"/>
      <c r="H4" s="1489"/>
      <c r="I4" s="1489"/>
      <c r="J4" s="1489"/>
      <c r="K4" s="1489"/>
      <c r="L4" s="1489"/>
      <c r="M4" s="1489"/>
      <c r="N4" s="1489"/>
      <c r="O4" s="1489"/>
      <c r="P4" s="1489"/>
      <c r="Q4" s="1489"/>
      <c r="R4" s="1489"/>
      <c r="S4" s="1489"/>
      <c r="T4" s="1489"/>
      <c r="U4" s="1489"/>
      <c r="V4" s="1489"/>
      <c r="W4" s="1489"/>
      <c r="X4" s="1489"/>
      <c r="Y4" s="1489"/>
      <c r="Z4" s="1489"/>
      <c r="AA4" s="1489"/>
      <c r="AB4" s="1489"/>
      <c r="AC4" s="1489"/>
      <c r="AD4" s="1489"/>
      <c r="AE4" s="1489"/>
      <c r="AF4" s="1489"/>
      <c r="AG4" s="1489"/>
      <c r="AH4" s="1489"/>
      <c r="AI4" s="1489"/>
      <c r="AJ4" s="1489"/>
      <c r="AK4" s="1489"/>
      <c r="AL4" s="1489"/>
      <c r="AM4" s="1489"/>
    </row>
    <row r="5" spans="1:40" ht="12" customHeight="1" x14ac:dyDescent="0.15">
      <c r="A5" s="323"/>
      <c r="B5" s="323"/>
      <c r="C5" s="323"/>
      <c r="D5" s="323"/>
      <c r="E5" s="323"/>
      <c r="F5" s="323"/>
      <c r="G5" s="323"/>
      <c r="H5" s="323"/>
      <c r="I5" s="323"/>
      <c r="J5" s="323"/>
      <c r="K5" s="323"/>
      <c r="L5" s="323"/>
      <c r="M5" s="323"/>
      <c r="N5" s="323"/>
      <c r="O5" s="323"/>
      <c r="P5" s="323"/>
      <c r="Q5" s="323"/>
      <c r="R5" s="323"/>
      <c r="S5" s="323"/>
      <c r="T5" s="323"/>
      <c r="U5" s="323"/>
      <c r="V5" s="323"/>
      <c r="W5" s="323"/>
      <c r="X5" s="323"/>
      <c r="Y5" s="323"/>
      <c r="Z5" s="323"/>
      <c r="AA5" s="323"/>
      <c r="AB5" s="323"/>
      <c r="AC5" s="323"/>
      <c r="AD5" s="323"/>
      <c r="AE5" s="323"/>
      <c r="AF5" s="323"/>
      <c r="AG5" s="323"/>
      <c r="AH5" s="323"/>
      <c r="AI5" s="323"/>
      <c r="AJ5" s="323"/>
      <c r="AK5" s="323"/>
      <c r="AL5" s="323"/>
      <c r="AM5" s="323"/>
    </row>
    <row r="6" spans="1:40" ht="21" customHeight="1" x14ac:dyDescent="0.15">
      <c r="A6" s="2512"/>
      <c r="B6" s="2513"/>
      <c r="C6" s="2513"/>
      <c r="D6" s="2513"/>
      <c r="E6" s="2513"/>
      <c r="F6" s="2514"/>
      <c r="G6" s="2509" t="s">
        <v>646</v>
      </c>
      <c r="H6" s="2510"/>
      <c r="I6" s="2510"/>
      <c r="J6" s="2510"/>
      <c r="K6" s="2510"/>
      <c r="L6" s="2510"/>
      <c r="M6" s="2510"/>
      <c r="N6" s="2510"/>
      <c r="O6" s="2510"/>
      <c r="P6" s="2510"/>
      <c r="Q6" s="2510"/>
      <c r="R6" s="2510"/>
      <c r="S6" s="2510"/>
      <c r="T6" s="2510"/>
      <c r="U6" s="2510"/>
      <c r="V6" s="2510"/>
      <c r="W6" s="2510"/>
      <c r="X6" s="2510"/>
      <c r="Y6" s="2510"/>
      <c r="Z6" s="2510"/>
      <c r="AA6" s="2510"/>
      <c r="AB6" s="2510"/>
      <c r="AC6" s="2510"/>
      <c r="AD6" s="2510"/>
      <c r="AE6" s="2510"/>
      <c r="AF6" s="2510"/>
      <c r="AG6" s="2510"/>
      <c r="AH6" s="2510"/>
      <c r="AI6" s="2510"/>
      <c r="AJ6" s="2510"/>
      <c r="AK6" s="2510"/>
      <c r="AL6" s="2510"/>
      <c r="AM6" s="2511"/>
    </row>
    <row r="7" spans="1:40" ht="30" customHeight="1" x14ac:dyDescent="0.15">
      <c r="A7" s="2515"/>
      <c r="B7" s="2516"/>
      <c r="C7" s="2516"/>
      <c r="D7" s="2516"/>
      <c r="E7" s="2516"/>
      <c r="F7" s="2517"/>
      <c r="G7" s="2524" t="s">
        <v>783</v>
      </c>
      <c r="H7" s="2525"/>
      <c r="I7" s="2525"/>
      <c r="J7" s="2525"/>
      <c r="K7" s="2525"/>
      <c r="L7" s="2525"/>
      <c r="M7" s="2525"/>
      <c r="N7" s="2525"/>
      <c r="O7" s="2525"/>
      <c r="P7" s="2525"/>
      <c r="Q7" s="2525"/>
      <c r="R7" s="2525"/>
      <c r="S7" s="2525"/>
      <c r="T7" s="2525"/>
      <c r="U7" s="2525"/>
      <c r="V7" s="2525"/>
      <c r="W7" s="2525"/>
      <c r="X7" s="2525"/>
      <c r="Y7" s="2525"/>
      <c r="Z7" s="2525"/>
      <c r="AA7" s="2525"/>
      <c r="AB7" s="2525"/>
      <c r="AC7" s="2525"/>
      <c r="AD7" s="2525"/>
      <c r="AE7" s="2525"/>
      <c r="AF7" s="2525"/>
      <c r="AG7" s="2525"/>
      <c r="AH7" s="2525"/>
      <c r="AI7" s="2526"/>
      <c r="AJ7" s="2478" t="s">
        <v>681</v>
      </c>
      <c r="AK7" s="2479"/>
      <c r="AL7" s="2187" t="s">
        <v>784</v>
      </c>
      <c r="AM7" s="1406"/>
    </row>
    <row r="8" spans="1:40" ht="21" customHeight="1" x14ac:dyDescent="0.15">
      <c r="A8" s="2515"/>
      <c r="B8" s="2516"/>
      <c r="C8" s="2516"/>
      <c r="D8" s="2516"/>
      <c r="E8" s="2516"/>
      <c r="F8" s="2517"/>
      <c r="G8" s="2500" t="s">
        <v>583</v>
      </c>
      <c r="H8" s="2501"/>
      <c r="I8" s="2501"/>
      <c r="J8" s="2501"/>
      <c r="K8" s="2501"/>
      <c r="L8" s="2501"/>
      <c r="M8" s="2501"/>
      <c r="N8" s="2501"/>
      <c r="O8" s="2501"/>
      <c r="P8" s="2501"/>
      <c r="Q8" s="2501"/>
      <c r="R8" s="2501"/>
      <c r="S8" s="2501"/>
      <c r="T8" s="2501"/>
      <c r="U8" s="2501"/>
      <c r="V8" s="2501"/>
      <c r="W8" s="2501"/>
      <c r="X8" s="2501"/>
      <c r="Y8" s="2501"/>
      <c r="Z8" s="2501"/>
      <c r="AA8" s="2501"/>
      <c r="AB8" s="2501"/>
      <c r="AC8" s="2501"/>
      <c r="AD8" s="2501"/>
      <c r="AE8" s="2501"/>
      <c r="AF8" s="2501"/>
      <c r="AG8" s="2501"/>
      <c r="AH8" s="2501"/>
      <c r="AI8" s="2476" t="s">
        <v>155</v>
      </c>
      <c r="AJ8" s="2478"/>
      <c r="AK8" s="2479"/>
      <c r="AL8" s="2187"/>
      <c r="AM8" s="1406"/>
    </row>
    <row r="9" spans="1:40" ht="21" customHeight="1" x14ac:dyDescent="0.15">
      <c r="A9" s="2518"/>
      <c r="B9" s="2519"/>
      <c r="C9" s="2519"/>
      <c r="D9" s="2519"/>
      <c r="E9" s="2519"/>
      <c r="F9" s="2520"/>
      <c r="G9" s="2502"/>
      <c r="H9" s="2503"/>
      <c r="I9" s="2503"/>
      <c r="J9" s="2503"/>
      <c r="K9" s="2503"/>
      <c r="L9" s="2503"/>
      <c r="M9" s="2503"/>
      <c r="N9" s="2503"/>
      <c r="O9" s="2503"/>
      <c r="P9" s="2503"/>
      <c r="Q9" s="2503"/>
      <c r="R9" s="2503"/>
      <c r="S9" s="2503"/>
      <c r="T9" s="2503"/>
      <c r="U9" s="2503"/>
      <c r="V9" s="2503"/>
      <c r="W9" s="2503"/>
      <c r="X9" s="2503"/>
      <c r="Y9" s="2503"/>
      <c r="Z9" s="2503"/>
      <c r="AA9" s="2503"/>
      <c r="AB9" s="2503"/>
      <c r="AC9" s="2503"/>
      <c r="AD9" s="2503"/>
      <c r="AE9" s="2503"/>
      <c r="AF9" s="2503"/>
      <c r="AG9" s="2503"/>
      <c r="AH9" s="2503"/>
      <c r="AI9" s="2477"/>
      <c r="AJ9" s="2480"/>
      <c r="AK9" s="2481"/>
      <c r="AL9" s="2188"/>
      <c r="AM9" s="2190"/>
    </row>
    <row r="10" spans="1:40" s="142" customFormat="1" ht="12" customHeight="1" x14ac:dyDescent="0.15">
      <c r="A10" s="2521" t="s">
        <v>584</v>
      </c>
      <c r="B10" s="2488" t="s">
        <v>585</v>
      </c>
      <c r="C10" s="2490"/>
      <c r="D10" s="1872" t="s">
        <v>456</v>
      </c>
      <c r="E10" s="1875"/>
      <c r="F10" s="2483"/>
      <c r="G10" s="2474"/>
      <c r="H10" s="2475"/>
      <c r="I10" s="2475"/>
      <c r="J10" s="2508"/>
      <c r="K10" s="2469"/>
      <c r="L10" s="1761"/>
      <c r="M10" s="1761"/>
      <c r="N10" s="2470"/>
      <c r="O10" s="2469"/>
      <c r="P10" s="1761"/>
      <c r="Q10" s="1761"/>
      <c r="R10" s="2470"/>
      <c r="S10" s="2469"/>
      <c r="T10" s="1761"/>
      <c r="U10" s="1761"/>
      <c r="V10" s="2470"/>
      <c r="W10" s="2474"/>
      <c r="X10" s="2475"/>
      <c r="Y10" s="2475"/>
      <c r="Z10" s="2508"/>
      <c r="AA10" s="2474"/>
      <c r="AB10" s="2475"/>
      <c r="AC10" s="2475"/>
      <c r="AD10" s="2475"/>
      <c r="AE10" s="2474"/>
      <c r="AF10" s="2475"/>
      <c r="AG10" s="2475"/>
      <c r="AH10" s="2508"/>
      <c r="AI10" s="161"/>
      <c r="AJ10" s="2453"/>
      <c r="AK10" s="2454"/>
      <c r="AL10" s="2455"/>
      <c r="AM10" s="2456"/>
    </row>
    <row r="11" spans="1:40" s="142" customFormat="1" ht="12" customHeight="1" x14ac:dyDescent="0.15">
      <c r="A11" s="2522"/>
      <c r="B11" s="2491"/>
      <c r="C11" s="2493"/>
      <c r="D11" s="1858" t="s">
        <v>586</v>
      </c>
      <c r="E11" s="1712"/>
      <c r="F11" s="2482"/>
      <c r="G11" s="2463"/>
      <c r="H11" s="2464"/>
      <c r="I11" s="2464"/>
      <c r="J11" s="2465"/>
      <c r="K11" s="2463"/>
      <c r="L11" s="2464"/>
      <c r="M11" s="2464"/>
      <c r="N11" s="2465"/>
      <c r="O11" s="2463"/>
      <c r="P11" s="2464"/>
      <c r="Q11" s="2464"/>
      <c r="R11" s="2465"/>
      <c r="S11" s="2463"/>
      <c r="T11" s="2464"/>
      <c r="U11" s="2464"/>
      <c r="V11" s="2465"/>
      <c r="W11" s="2463"/>
      <c r="X11" s="2464"/>
      <c r="Y11" s="2464"/>
      <c r="Z11" s="2465"/>
      <c r="AA11" s="2463"/>
      <c r="AB11" s="2464"/>
      <c r="AC11" s="2464"/>
      <c r="AD11" s="2464"/>
      <c r="AE11" s="2463"/>
      <c r="AF11" s="2464"/>
      <c r="AG11" s="2464"/>
      <c r="AH11" s="2465"/>
      <c r="AI11" s="159">
        <f>SUM(G11:AG11)</f>
        <v>0</v>
      </c>
      <c r="AJ11" s="2457"/>
      <c r="AK11" s="2458"/>
      <c r="AL11" s="2459">
        <f>AI11+AJ11</f>
        <v>0</v>
      </c>
      <c r="AM11" s="2460"/>
    </row>
    <row r="12" spans="1:40" s="142" customFormat="1" ht="12" customHeight="1" x14ac:dyDescent="0.15">
      <c r="A12" s="2522"/>
      <c r="B12" s="2179"/>
      <c r="C12" s="2181"/>
      <c r="D12" s="2466" t="s">
        <v>576</v>
      </c>
      <c r="E12" s="2467"/>
      <c r="F12" s="2468"/>
      <c r="G12" s="2471" t="e">
        <f>ROUNDDOWN(G11/$AI$25,4)</f>
        <v>#DIV/0!</v>
      </c>
      <c r="H12" s="2472"/>
      <c r="I12" s="2472"/>
      <c r="J12" s="2473"/>
      <c r="K12" s="2471" t="e">
        <f>ROUNDDOWN(K11/$AI$25,4)</f>
        <v>#DIV/0!</v>
      </c>
      <c r="L12" s="2472"/>
      <c r="M12" s="2472"/>
      <c r="N12" s="2473"/>
      <c r="O12" s="2471" t="e">
        <f>ROUNDDOWN(O11/$AI$25,4)</f>
        <v>#DIV/0!</v>
      </c>
      <c r="P12" s="2472"/>
      <c r="Q12" s="2472"/>
      <c r="R12" s="2473"/>
      <c r="S12" s="2471" t="e">
        <f>ROUNDDOWN(S11/$AI$25,4)</f>
        <v>#DIV/0!</v>
      </c>
      <c r="T12" s="2472"/>
      <c r="U12" s="2472"/>
      <c r="V12" s="2472"/>
      <c r="W12" s="2471" t="e">
        <f>ROUNDDOWN(W11/$AI$25,4)</f>
        <v>#DIV/0!</v>
      </c>
      <c r="X12" s="2472"/>
      <c r="Y12" s="2472"/>
      <c r="Z12" s="2473"/>
      <c r="AA12" s="2471" t="e">
        <f>ROUNDDOWN(AA11/$AI$25,4)</f>
        <v>#DIV/0!</v>
      </c>
      <c r="AB12" s="2472"/>
      <c r="AC12" s="2472"/>
      <c r="AD12" s="2472"/>
      <c r="AE12" s="2471" t="e">
        <f>ROUNDDOWN(AE11/$AI$25,4)</f>
        <v>#DIV/0!</v>
      </c>
      <c r="AF12" s="2472"/>
      <c r="AG12" s="2472"/>
      <c r="AH12" s="2473"/>
      <c r="AI12" s="160"/>
      <c r="AJ12" s="2461"/>
      <c r="AK12" s="2462"/>
      <c r="AL12" s="2461"/>
      <c r="AM12" s="2462"/>
      <c r="AN12" s="162" t="e">
        <f>SUM(G12:AH12)</f>
        <v>#DIV/0!</v>
      </c>
    </row>
    <row r="13" spans="1:40" s="142" customFormat="1" ht="12" customHeight="1" x14ac:dyDescent="0.15">
      <c r="A13" s="2522"/>
      <c r="B13" s="2488" t="s">
        <v>587</v>
      </c>
      <c r="C13" s="2490"/>
      <c r="D13" s="1872" t="s">
        <v>456</v>
      </c>
      <c r="E13" s="1875"/>
      <c r="F13" s="2483"/>
      <c r="G13" s="2469"/>
      <c r="H13" s="1761"/>
      <c r="I13" s="1761"/>
      <c r="J13" s="2470"/>
      <c r="K13" s="2469"/>
      <c r="L13" s="1761"/>
      <c r="M13" s="1761"/>
      <c r="N13" s="2470"/>
      <c r="O13" s="2469"/>
      <c r="P13" s="1761"/>
      <c r="Q13" s="1761"/>
      <c r="R13" s="2470"/>
      <c r="S13" s="2469"/>
      <c r="T13" s="1761"/>
      <c r="U13" s="1761"/>
      <c r="V13" s="2470"/>
      <c r="W13" s="2469"/>
      <c r="X13" s="1761"/>
      <c r="Y13" s="1761"/>
      <c r="Z13" s="2470"/>
      <c r="AA13" s="2469"/>
      <c r="AB13" s="1761"/>
      <c r="AC13" s="1761"/>
      <c r="AD13" s="2470"/>
      <c r="AE13" s="2469"/>
      <c r="AF13" s="1761"/>
      <c r="AG13" s="1761"/>
      <c r="AH13" s="2470"/>
      <c r="AI13" s="161"/>
      <c r="AJ13" s="2453"/>
      <c r="AK13" s="2454"/>
      <c r="AL13" s="2455"/>
      <c r="AM13" s="2456"/>
    </row>
    <row r="14" spans="1:40" s="142" customFormat="1" ht="12" customHeight="1" x14ac:dyDescent="0.15">
      <c r="A14" s="2522"/>
      <c r="B14" s="2491"/>
      <c r="C14" s="2493"/>
      <c r="D14" s="1858" t="s">
        <v>586</v>
      </c>
      <c r="E14" s="1712"/>
      <c r="F14" s="2482"/>
      <c r="G14" s="2463"/>
      <c r="H14" s="2464"/>
      <c r="I14" s="2464"/>
      <c r="J14" s="2465"/>
      <c r="K14" s="2463"/>
      <c r="L14" s="2464"/>
      <c r="M14" s="2464"/>
      <c r="N14" s="2465"/>
      <c r="O14" s="2463"/>
      <c r="P14" s="2464"/>
      <c r="Q14" s="2464"/>
      <c r="R14" s="2465"/>
      <c r="S14" s="2463"/>
      <c r="T14" s="2464"/>
      <c r="U14" s="2464"/>
      <c r="V14" s="2465"/>
      <c r="W14" s="2463"/>
      <c r="X14" s="2464"/>
      <c r="Y14" s="2464"/>
      <c r="Z14" s="2465"/>
      <c r="AA14" s="2463"/>
      <c r="AB14" s="2464"/>
      <c r="AC14" s="2464"/>
      <c r="AD14" s="2465"/>
      <c r="AE14" s="2463"/>
      <c r="AF14" s="2464"/>
      <c r="AG14" s="2464"/>
      <c r="AH14" s="2465"/>
      <c r="AI14" s="159">
        <f>SUM(G14:AG14)</f>
        <v>0</v>
      </c>
      <c r="AJ14" s="2457"/>
      <c r="AK14" s="2458"/>
      <c r="AL14" s="2459">
        <f>AI14+AJ14</f>
        <v>0</v>
      </c>
      <c r="AM14" s="2460"/>
    </row>
    <row r="15" spans="1:40" s="142" customFormat="1" ht="12" customHeight="1" x14ac:dyDescent="0.15">
      <c r="A15" s="2522"/>
      <c r="B15" s="2179"/>
      <c r="C15" s="2181"/>
      <c r="D15" s="2466" t="s">
        <v>576</v>
      </c>
      <c r="E15" s="2467"/>
      <c r="F15" s="2468"/>
      <c r="G15" s="2471" t="e">
        <f>ROUNDDOWN(G14/$AI$25,4)</f>
        <v>#DIV/0!</v>
      </c>
      <c r="H15" s="2472"/>
      <c r="I15" s="2472"/>
      <c r="J15" s="2473"/>
      <c r="K15" s="2471" t="e">
        <f>ROUNDDOWN(K14/$AI$25,4)</f>
        <v>#DIV/0!</v>
      </c>
      <c r="L15" s="2472"/>
      <c r="M15" s="2472"/>
      <c r="N15" s="2473"/>
      <c r="O15" s="2471" t="e">
        <f>ROUNDDOWN(O14/$AI$25,4)</f>
        <v>#DIV/0!</v>
      </c>
      <c r="P15" s="2472"/>
      <c r="Q15" s="2472"/>
      <c r="R15" s="2473"/>
      <c r="S15" s="2471" t="e">
        <f>ROUNDDOWN(S14/$AI$25,4)</f>
        <v>#DIV/0!</v>
      </c>
      <c r="T15" s="2472"/>
      <c r="U15" s="2472"/>
      <c r="V15" s="2473"/>
      <c r="W15" s="2471" t="e">
        <f>ROUNDDOWN(W14/$AI$25,4)</f>
        <v>#DIV/0!</v>
      </c>
      <c r="X15" s="2472"/>
      <c r="Y15" s="2472"/>
      <c r="Z15" s="2473"/>
      <c r="AA15" s="2471" t="e">
        <f>ROUNDDOWN(AA14/$AI$25,4)</f>
        <v>#DIV/0!</v>
      </c>
      <c r="AB15" s="2472"/>
      <c r="AC15" s="2472"/>
      <c r="AD15" s="2472"/>
      <c r="AE15" s="2471" t="e">
        <f>ROUNDDOWN(AE14/$AI$25,4)</f>
        <v>#DIV/0!</v>
      </c>
      <c r="AF15" s="2472"/>
      <c r="AG15" s="2472"/>
      <c r="AH15" s="2473"/>
      <c r="AI15" s="160"/>
      <c r="AJ15" s="2461"/>
      <c r="AK15" s="2462"/>
      <c r="AL15" s="2461"/>
      <c r="AM15" s="2462"/>
      <c r="AN15" s="142" t="e">
        <f>SUM(G15:AH15)</f>
        <v>#DIV/0!</v>
      </c>
    </row>
    <row r="16" spans="1:40" s="142" customFormat="1" ht="12" customHeight="1" x14ac:dyDescent="0.15">
      <c r="A16" s="2522"/>
      <c r="B16" s="2488" t="s">
        <v>588</v>
      </c>
      <c r="C16" s="2490"/>
      <c r="D16" s="1872" t="s">
        <v>456</v>
      </c>
      <c r="E16" s="1875"/>
      <c r="F16" s="2483"/>
      <c r="G16" s="2469"/>
      <c r="H16" s="1761"/>
      <c r="I16" s="1761"/>
      <c r="J16" s="2470"/>
      <c r="K16" s="2469"/>
      <c r="L16" s="1761"/>
      <c r="M16" s="1761"/>
      <c r="N16" s="2470"/>
      <c r="O16" s="2469"/>
      <c r="P16" s="1761"/>
      <c r="Q16" s="1761"/>
      <c r="R16" s="2470"/>
      <c r="S16" s="2469"/>
      <c r="T16" s="1761"/>
      <c r="U16" s="1761"/>
      <c r="V16" s="2470"/>
      <c r="W16" s="2469"/>
      <c r="X16" s="1761"/>
      <c r="Y16" s="1761"/>
      <c r="Z16" s="2470"/>
      <c r="AA16" s="2469"/>
      <c r="AB16" s="1761"/>
      <c r="AC16" s="1761"/>
      <c r="AD16" s="2470"/>
      <c r="AE16" s="2469"/>
      <c r="AF16" s="1761"/>
      <c r="AG16" s="1761"/>
      <c r="AH16" s="2470"/>
      <c r="AI16" s="161"/>
      <c r="AJ16" s="2453"/>
      <c r="AK16" s="2454"/>
      <c r="AL16" s="2455"/>
      <c r="AM16" s="2456"/>
    </row>
    <row r="17" spans="1:40" s="142" customFormat="1" ht="12" customHeight="1" x14ac:dyDescent="0.15">
      <c r="A17" s="2522"/>
      <c r="B17" s="2491"/>
      <c r="C17" s="2493"/>
      <c r="D17" s="1858" t="s">
        <v>586</v>
      </c>
      <c r="E17" s="1712"/>
      <c r="F17" s="2482"/>
      <c r="G17" s="2463"/>
      <c r="H17" s="2464"/>
      <c r="I17" s="2464"/>
      <c r="J17" s="2465"/>
      <c r="K17" s="2463"/>
      <c r="L17" s="2464"/>
      <c r="M17" s="2464"/>
      <c r="N17" s="2465"/>
      <c r="O17" s="2463"/>
      <c r="P17" s="2464"/>
      <c r="Q17" s="2464"/>
      <c r="R17" s="2465"/>
      <c r="S17" s="2463"/>
      <c r="T17" s="2464"/>
      <c r="U17" s="2464"/>
      <c r="V17" s="2465"/>
      <c r="W17" s="2463"/>
      <c r="X17" s="2464"/>
      <c r="Y17" s="2464"/>
      <c r="Z17" s="2465"/>
      <c r="AA17" s="2463"/>
      <c r="AB17" s="2464"/>
      <c r="AC17" s="2464"/>
      <c r="AD17" s="2465"/>
      <c r="AE17" s="2463"/>
      <c r="AF17" s="2464"/>
      <c r="AG17" s="2464"/>
      <c r="AH17" s="2465"/>
      <c r="AI17" s="159">
        <f>SUM(G17:AG17)</f>
        <v>0</v>
      </c>
      <c r="AJ17" s="2457"/>
      <c r="AK17" s="2458"/>
      <c r="AL17" s="2459">
        <f>AI17+AJ17</f>
        <v>0</v>
      </c>
      <c r="AM17" s="2460"/>
    </row>
    <row r="18" spans="1:40" s="142" customFormat="1" ht="12" customHeight="1" x14ac:dyDescent="0.15">
      <c r="A18" s="2522"/>
      <c r="B18" s="2179"/>
      <c r="C18" s="2181"/>
      <c r="D18" s="2466" t="s">
        <v>576</v>
      </c>
      <c r="E18" s="2467"/>
      <c r="F18" s="2468"/>
      <c r="G18" s="2471" t="e">
        <f>ROUNDDOWN(G17/$AI$25,4)</f>
        <v>#DIV/0!</v>
      </c>
      <c r="H18" s="2472"/>
      <c r="I18" s="2472"/>
      <c r="J18" s="2473"/>
      <c r="K18" s="2471" t="e">
        <f>ROUNDDOWN(K17/$AI$25,4)</f>
        <v>#DIV/0!</v>
      </c>
      <c r="L18" s="2472"/>
      <c r="M18" s="2472"/>
      <c r="N18" s="2473"/>
      <c r="O18" s="2471" t="e">
        <f>ROUNDDOWN(O17/$AI$25,4)</f>
        <v>#DIV/0!</v>
      </c>
      <c r="P18" s="2472"/>
      <c r="Q18" s="2472"/>
      <c r="R18" s="2473"/>
      <c r="S18" s="2471" t="e">
        <f>ROUNDDOWN(S17/$AI$25,4)</f>
        <v>#DIV/0!</v>
      </c>
      <c r="T18" s="2472"/>
      <c r="U18" s="2472"/>
      <c r="V18" s="2473"/>
      <c r="W18" s="2471" t="e">
        <f>ROUNDDOWN(W17/$AI$25,4)</f>
        <v>#DIV/0!</v>
      </c>
      <c r="X18" s="2472"/>
      <c r="Y18" s="2472"/>
      <c r="Z18" s="2473"/>
      <c r="AA18" s="2471" t="e">
        <f>ROUNDDOWN(AA17/$AI$25,4)</f>
        <v>#DIV/0!</v>
      </c>
      <c r="AB18" s="2472"/>
      <c r="AC18" s="2472"/>
      <c r="AD18" s="2473"/>
      <c r="AE18" s="2471" t="e">
        <f>ROUNDDOWN(AE17/$AI$25,4)</f>
        <v>#DIV/0!</v>
      </c>
      <c r="AF18" s="2472"/>
      <c r="AG18" s="2472"/>
      <c r="AH18" s="2473"/>
      <c r="AI18" s="160"/>
      <c r="AJ18" s="2461"/>
      <c r="AK18" s="2462"/>
      <c r="AL18" s="2461"/>
      <c r="AM18" s="2462"/>
      <c r="AN18" s="142" t="e">
        <f>SUM(G18:AH18)</f>
        <v>#DIV/0!</v>
      </c>
    </row>
    <row r="19" spans="1:40" s="142" customFormat="1" ht="12" customHeight="1" x14ac:dyDescent="0.15">
      <c r="A19" s="2522"/>
      <c r="B19" s="2488" t="s">
        <v>589</v>
      </c>
      <c r="C19" s="2490"/>
      <c r="D19" s="1872" t="s">
        <v>456</v>
      </c>
      <c r="E19" s="1875"/>
      <c r="F19" s="2483"/>
      <c r="G19" s="2469"/>
      <c r="H19" s="1761"/>
      <c r="I19" s="1761"/>
      <c r="J19" s="2470"/>
      <c r="K19" s="2469"/>
      <c r="L19" s="1761"/>
      <c r="M19" s="1761"/>
      <c r="N19" s="2470"/>
      <c r="O19" s="2469"/>
      <c r="P19" s="1761"/>
      <c r="Q19" s="1761"/>
      <c r="R19" s="2470"/>
      <c r="S19" s="2469"/>
      <c r="T19" s="1761"/>
      <c r="U19" s="1761"/>
      <c r="V19" s="2470"/>
      <c r="W19" s="2469"/>
      <c r="X19" s="1761"/>
      <c r="Y19" s="1761"/>
      <c r="Z19" s="2470"/>
      <c r="AA19" s="2469"/>
      <c r="AB19" s="1761"/>
      <c r="AC19" s="1761"/>
      <c r="AD19" s="2470"/>
      <c r="AE19" s="2469"/>
      <c r="AF19" s="1761"/>
      <c r="AG19" s="1761"/>
      <c r="AH19" s="2470"/>
      <c r="AI19" s="161"/>
      <c r="AJ19" s="2453"/>
      <c r="AK19" s="2454"/>
      <c r="AL19" s="2455"/>
      <c r="AM19" s="2456"/>
    </row>
    <row r="20" spans="1:40" s="142" customFormat="1" ht="12" customHeight="1" x14ac:dyDescent="0.15">
      <c r="A20" s="2522"/>
      <c r="B20" s="2491"/>
      <c r="C20" s="2493"/>
      <c r="D20" s="1858" t="s">
        <v>586</v>
      </c>
      <c r="E20" s="1712"/>
      <c r="F20" s="2482"/>
      <c r="G20" s="2463"/>
      <c r="H20" s="2464"/>
      <c r="I20" s="2464"/>
      <c r="J20" s="2465"/>
      <c r="K20" s="2463"/>
      <c r="L20" s="2464"/>
      <c r="M20" s="2464"/>
      <c r="N20" s="2465"/>
      <c r="O20" s="2463"/>
      <c r="P20" s="2464"/>
      <c r="Q20" s="2464"/>
      <c r="R20" s="2465"/>
      <c r="S20" s="2463"/>
      <c r="T20" s="2464"/>
      <c r="U20" s="2464"/>
      <c r="V20" s="2465"/>
      <c r="W20" s="2463"/>
      <c r="X20" s="2464"/>
      <c r="Y20" s="2464"/>
      <c r="Z20" s="2465"/>
      <c r="AA20" s="2463"/>
      <c r="AB20" s="2464"/>
      <c r="AC20" s="2464"/>
      <c r="AD20" s="2465"/>
      <c r="AE20" s="2463"/>
      <c r="AF20" s="2464"/>
      <c r="AG20" s="2464"/>
      <c r="AH20" s="2465"/>
      <c r="AI20" s="159">
        <f>SUM(G20:AG20)</f>
        <v>0</v>
      </c>
      <c r="AJ20" s="2457"/>
      <c r="AK20" s="2458"/>
      <c r="AL20" s="2459">
        <f>AI20+AJ20</f>
        <v>0</v>
      </c>
      <c r="AM20" s="2460"/>
    </row>
    <row r="21" spans="1:40" s="142" customFormat="1" ht="12" customHeight="1" x14ac:dyDescent="0.15">
      <c r="A21" s="2522"/>
      <c r="B21" s="2179"/>
      <c r="C21" s="2181"/>
      <c r="D21" s="2466" t="s">
        <v>576</v>
      </c>
      <c r="E21" s="2467"/>
      <c r="F21" s="2468"/>
      <c r="G21" s="2466" t="e">
        <f>ROUNDDOWN(G20/$AI$25,4)</f>
        <v>#DIV/0!</v>
      </c>
      <c r="H21" s="2467"/>
      <c r="I21" s="2467"/>
      <c r="J21" s="2468"/>
      <c r="K21" s="2466" t="e">
        <f>ROUNDDOWN(K20/$AI$25,4)</f>
        <v>#DIV/0!</v>
      </c>
      <c r="L21" s="2467"/>
      <c r="M21" s="2467"/>
      <c r="N21" s="2468"/>
      <c r="O21" s="2466" t="e">
        <f>ROUNDDOWN(O20/$AI$25,4)</f>
        <v>#DIV/0!</v>
      </c>
      <c r="P21" s="2467"/>
      <c r="Q21" s="2467"/>
      <c r="R21" s="2468"/>
      <c r="S21" s="2466" t="e">
        <f>ROUNDDOWN(S20/$AI$25,4)</f>
        <v>#DIV/0!</v>
      </c>
      <c r="T21" s="2467"/>
      <c r="U21" s="2467"/>
      <c r="V21" s="2468"/>
      <c r="W21" s="2466" t="e">
        <f>ROUNDDOWN(W20/$AI$25,4)</f>
        <v>#DIV/0!</v>
      </c>
      <c r="X21" s="2467"/>
      <c r="Y21" s="2467"/>
      <c r="Z21" s="2468"/>
      <c r="AA21" s="2466" t="e">
        <f>ROUNDDOWN(AA20/$AI$25,4)</f>
        <v>#DIV/0!</v>
      </c>
      <c r="AB21" s="2467"/>
      <c r="AC21" s="2467"/>
      <c r="AD21" s="2468"/>
      <c r="AE21" s="2466" t="e">
        <f>ROUNDDOWN(AE20/$AI$25,4)</f>
        <v>#DIV/0!</v>
      </c>
      <c r="AF21" s="2467"/>
      <c r="AG21" s="2467"/>
      <c r="AH21" s="2468"/>
      <c r="AI21" s="160"/>
      <c r="AJ21" s="2461"/>
      <c r="AK21" s="2462"/>
      <c r="AL21" s="2461"/>
      <c r="AM21" s="2462"/>
      <c r="AN21" s="142" t="e">
        <f>SUM(G21:AH21)</f>
        <v>#DIV/0!</v>
      </c>
    </row>
    <row r="22" spans="1:40" s="142" customFormat="1" ht="12" customHeight="1" x14ac:dyDescent="0.15">
      <c r="A22" s="2522"/>
      <c r="B22" s="2488" t="s">
        <v>590</v>
      </c>
      <c r="C22" s="2490"/>
      <c r="D22" s="1872" t="s">
        <v>456</v>
      </c>
      <c r="E22" s="1875"/>
      <c r="F22" s="2483"/>
      <c r="G22" s="2469"/>
      <c r="H22" s="1761"/>
      <c r="I22" s="1761"/>
      <c r="J22" s="2470"/>
      <c r="K22" s="2469"/>
      <c r="L22" s="1761"/>
      <c r="M22" s="1761"/>
      <c r="N22" s="2470"/>
      <c r="O22" s="2469"/>
      <c r="P22" s="1761"/>
      <c r="Q22" s="1761"/>
      <c r="R22" s="2470"/>
      <c r="S22" s="2469"/>
      <c r="T22" s="1761"/>
      <c r="U22" s="1761"/>
      <c r="V22" s="2470"/>
      <c r="W22" s="2469"/>
      <c r="X22" s="1761"/>
      <c r="Y22" s="1761"/>
      <c r="Z22" s="2470"/>
      <c r="AA22" s="2469"/>
      <c r="AB22" s="1761"/>
      <c r="AC22" s="1761"/>
      <c r="AD22" s="2470"/>
      <c r="AE22" s="2469"/>
      <c r="AF22" s="1761"/>
      <c r="AG22" s="1761"/>
      <c r="AH22" s="2470"/>
      <c r="AI22" s="161"/>
      <c r="AJ22" s="2453"/>
      <c r="AK22" s="2454"/>
      <c r="AL22" s="2455"/>
      <c r="AM22" s="2456"/>
    </row>
    <row r="23" spans="1:40" s="142" customFormat="1" ht="12" customHeight="1" x14ac:dyDescent="0.15">
      <c r="A23" s="2522"/>
      <c r="B23" s="2491"/>
      <c r="C23" s="2493"/>
      <c r="D23" s="1858" t="s">
        <v>586</v>
      </c>
      <c r="E23" s="1712"/>
      <c r="F23" s="2482"/>
      <c r="G23" s="2463"/>
      <c r="H23" s="2464"/>
      <c r="I23" s="2464"/>
      <c r="J23" s="2465"/>
      <c r="K23" s="2463"/>
      <c r="L23" s="2464"/>
      <c r="M23" s="2464"/>
      <c r="N23" s="2465"/>
      <c r="O23" s="2463"/>
      <c r="P23" s="2464"/>
      <c r="Q23" s="2464"/>
      <c r="R23" s="2465"/>
      <c r="S23" s="2463"/>
      <c r="T23" s="2464"/>
      <c r="U23" s="2464"/>
      <c r="V23" s="2465"/>
      <c r="W23" s="2463"/>
      <c r="X23" s="2464"/>
      <c r="Y23" s="2464"/>
      <c r="Z23" s="2465"/>
      <c r="AA23" s="2463"/>
      <c r="AB23" s="2464"/>
      <c r="AC23" s="2464"/>
      <c r="AD23" s="2465"/>
      <c r="AE23" s="2463"/>
      <c r="AF23" s="2464"/>
      <c r="AG23" s="2464"/>
      <c r="AH23" s="2465"/>
      <c r="AI23" s="159">
        <f>SUM(G23:AG23)</f>
        <v>0</v>
      </c>
      <c r="AJ23" s="2457"/>
      <c r="AK23" s="2458"/>
      <c r="AL23" s="2459">
        <f>AI23+AJ23</f>
        <v>0</v>
      </c>
      <c r="AM23" s="2460"/>
    </row>
    <row r="24" spans="1:40" s="142" customFormat="1" ht="12" customHeight="1" x14ac:dyDescent="0.15">
      <c r="A24" s="2522"/>
      <c r="B24" s="2179"/>
      <c r="C24" s="2181"/>
      <c r="D24" s="2466" t="s">
        <v>576</v>
      </c>
      <c r="E24" s="2467"/>
      <c r="F24" s="2468"/>
      <c r="G24" s="2466" t="e">
        <f>ROUNDDOWN(G23/$AI$25,4)</f>
        <v>#DIV/0!</v>
      </c>
      <c r="H24" s="2467"/>
      <c r="I24" s="2467"/>
      <c r="J24" s="2468"/>
      <c r="K24" s="2466" t="e">
        <f>ROUNDDOWN(K23/$AI$25,4)</f>
        <v>#DIV/0!</v>
      </c>
      <c r="L24" s="2467"/>
      <c r="M24" s="2467"/>
      <c r="N24" s="2468"/>
      <c r="O24" s="2466" t="e">
        <f>ROUNDDOWN(O23/$AI$25,4)</f>
        <v>#DIV/0!</v>
      </c>
      <c r="P24" s="2467"/>
      <c r="Q24" s="2467"/>
      <c r="R24" s="2468"/>
      <c r="S24" s="2466" t="e">
        <f>ROUNDDOWN(S23/$AI$25,4)</f>
        <v>#DIV/0!</v>
      </c>
      <c r="T24" s="2467"/>
      <c r="U24" s="2467"/>
      <c r="V24" s="2468"/>
      <c r="W24" s="2466" t="e">
        <f>ROUNDDOWN(W23/$AI$25,4)</f>
        <v>#DIV/0!</v>
      </c>
      <c r="X24" s="2467"/>
      <c r="Y24" s="2467"/>
      <c r="Z24" s="2468"/>
      <c r="AA24" s="2466" t="e">
        <f>ROUNDDOWN(AA23/$AI$25,4)</f>
        <v>#DIV/0!</v>
      </c>
      <c r="AB24" s="2467"/>
      <c r="AC24" s="2467"/>
      <c r="AD24" s="2468"/>
      <c r="AE24" s="2466" t="e">
        <f>ROUNDDOWN(AE23/$AI$25,4)</f>
        <v>#DIV/0!</v>
      </c>
      <c r="AF24" s="2467"/>
      <c r="AG24" s="2467"/>
      <c r="AH24" s="2468"/>
      <c r="AI24" s="160"/>
      <c r="AJ24" s="2461"/>
      <c r="AK24" s="2462"/>
      <c r="AL24" s="2461"/>
      <c r="AM24" s="2462"/>
      <c r="AN24" s="142" t="e">
        <f>SUM(G24:AH24)</f>
        <v>#DIV/0!</v>
      </c>
    </row>
    <row r="25" spans="1:40" s="142" customFormat="1" ht="12" customHeight="1" x14ac:dyDescent="0.15">
      <c r="A25" s="2522"/>
      <c r="B25" s="2488" t="s">
        <v>591</v>
      </c>
      <c r="C25" s="2489"/>
      <c r="D25" s="2489"/>
      <c r="E25" s="2489"/>
      <c r="F25" s="2489"/>
      <c r="G25" s="2489"/>
      <c r="H25" s="2489"/>
      <c r="I25" s="2489"/>
      <c r="J25" s="2489"/>
      <c r="K25" s="2489"/>
      <c r="L25" s="2489"/>
      <c r="M25" s="2489"/>
      <c r="N25" s="2489"/>
      <c r="O25" s="2489"/>
      <c r="P25" s="2489"/>
      <c r="Q25" s="2489"/>
      <c r="R25" s="2489"/>
      <c r="S25" s="2489"/>
      <c r="T25" s="2489"/>
      <c r="U25" s="2489"/>
      <c r="V25" s="2489"/>
      <c r="W25" s="2489"/>
      <c r="X25" s="2489"/>
      <c r="Y25" s="2489"/>
      <c r="Z25" s="2489"/>
      <c r="AA25" s="2489"/>
      <c r="AB25" s="2489"/>
      <c r="AC25" s="2489"/>
      <c r="AD25" s="2489"/>
      <c r="AE25" s="2489"/>
      <c r="AF25" s="2489"/>
      <c r="AG25" s="2489"/>
      <c r="AH25" s="2490"/>
      <c r="AI25" s="2494">
        <f>SUM(AI23,AI20,AI17,AI14,AI11)</f>
        <v>0</v>
      </c>
      <c r="AJ25" s="2496">
        <f>SUM(AJ23,AJ20,AJ17,AJ14,AJ11)</f>
        <v>0</v>
      </c>
      <c r="AK25" s="2494"/>
      <c r="AL25" s="2496">
        <f>SUM(AL10:AL24)</f>
        <v>0</v>
      </c>
      <c r="AM25" s="2494"/>
      <c r="AN25" s="142" t="e">
        <f>SUM(AN10:AN24)</f>
        <v>#DIV/0!</v>
      </c>
    </row>
    <row r="26" spans="1:40" s="142" customFormat="1" ht="12" customHeight="1" x14ac:dyDescent="0.15">
      <c r="A26" s="2522"/>
      <c r="B26" s="2491"/>
      <c r="C26" s="2492"/>
      <c r="D26" s="2492"/>
      <c r="E26" s="2492"/>
      <c r="F26" s="2492"/>
      <c r="G26" s="2492"/>
      <c r="H26" s="2492"/>
      <c r="I26" s="2492"/>
      <c r="J26" s="2492"/>
      <c r="K26" s="2492"/>
      <c r="L26" s="2492"/>
      <c r="M26" s="2492"/>
      <c r="N26" s="2492"/>
      <c r="O26" s="2492"/>
      <c r="P26" s="2492"/>
      <c r="Q26" s="2492"/>
      <c r="R26" s="2492"/>
      <c r="S26" s="2492"/>
      <c r="T26" s="2492"/>
      <c r="U26" s="2492"/>
      <c r="V26" s="2492"/>
      <c r="W26" s="2492"/>
      <c r="X26" s="2492"/>
      <c r="Y26" s="2492"/>
      <c r="Z26" s="2492"/>
      <c r="AA26" s="2492"/>
      <c r="AB26" s="2492"/>
      <c r="AC26" s="2492"/>
      <c r="AD26" s="2492"/>
      <c r="AE26" s="2492"/>
      <c r="AF26" s="2492"/>
      <c r="AG26" s="2492"/>
      <c r="AH26" s="2493"/>
      <c r="AI26" s="2495"/>
      <c r="AJ26" s="2497"/>
      <c r="AK26" s="2495"/>
      <c r="AL26" s="2497"/>
      <c r="AM26" s="2495"/>
    </row>
    <row r="27" spans="1:40" s="142" customFormat="1" ht="12" customHeight="1" thickBot="1" x14ac:dyDescent="0.2">
      <c r="A27" s="2523"/>
      <c r="B27" s="2179"/>
      <c r="C27" s="2180"/>
      <c r="D27" s="2180"/>
      <c r="E27" s="2180"/>
      <c r="F27" s="2180"/>
      <c r="G27" s="2180"/>
      <c r="H27" s="2180"/>
      <c r="I27" s="2180"/>
      <c r="J27" s="2180"/>
      <c r="K27" s="2180"/>
      <c r="L27" s="2180"/>
      <c r="M27" s="2180"/>
      <c r="N27" s="2180"/>
      <c r="O27" s="2180"/>
      <c r="P27" s="2180"/>
      <c r="Q27" s="2180"/>
      <c r="R27" s="2180"/>
      <c r="S27" s="2180"/>
      <c r="T27" s="2180"/>
      <c r="U27" s="2180"/>
      <c r="V27" s="2180"/>
      <c r="W27" s="2180"/>
      <c r="X27" s="2180"/>
      <c r="Y27" s="2180"/>
      <c r="Z27" s="2180"/>
      <c r="AA27" s="2180"/>
      <c r="AB27" s="2180"/>
      <c r="AC27" s="2180"/>
      <c r="AD27" s="2180"/>
      <c r="AE27" s="2180"/>
      <c r="AF27" s="2180"/>
      <c r="AG27" s="2180"/>
      <c r="AH27" s="2181"/>
      <c r="AI27" s="161" t="s">
        <v>592</v>
      </c>
      <c r="AJ27" s="2498" t="s">
        <v>593</v>
      </c>
      <c r="AK27" s="2499"/>
      <c r="AL27" s="2498" t="s">
        <v>594</v>
      </c>
      <c r="AM27" s="2499"/>
    </row>
    <row r="28" spans="1:40" ht="30" customHeight="1" thickTop="1" x14ac:dyDescent="0.15">
      <c r="A28" s="2504"/>
      <c r="B28" s="2505"/>
      <c r="C28" s="2505"/>
      <c r="D28" s="2505"/>
      <c r="E28" s="2505"/>
      <c r="F28" s="2505"/>
      <c r="G28" s="2505"/>
      <c r="H28" s="2505"/>
      <c r="I28" s="2505"/>
      <c r="J28" s="2505"/>
      <c r="K28" s="2505"/>
      <c r="L28" s="2505"/>
      <c r="M28" s="2505"/>
      <c r="N28" s="2505"/>
      <c r="O28" s="2505"/>
      <c r="P28" s="2505"/>
      <c r="Q28" s="2505"/>
      <c r="R28" s="2505"/>
      <c r="S28" s="2505"/>
      <c r="T28" s="2505"/>
      <c r="U28" s="2505"/>
      <c r="V28" s="2505"/>
      <c r="W28" s="2505"/>
      <c r="X28" s="2505"/>
      <c r="Y28" s="2505"/>
      <c r="Z28" s="2505"/>
      <c r="AA28" s="2505"/>
      <c r="AB28" s="2505"/>
      <c r="AC28" s="2505"/>
      <c r="AD28" s="2505"/>
      <c r="AE28" s="2505"/>
      <c r="AF28" s="2505"/>
      <c r="AG28" s="2505"/>
      <c r="AH28" s="2505"/>
      <c r="AI28" s="578" t="e">
        <f>ROUNDDOWN(AI25/AL25,4)</f>
        <v>#DIV/0!</v>
      </c>
      <c r="AJ28" s="2484"/>
      <c r="AK28" s="2485"/>
      <c r="AL28" s="2485"/>
      <c r="AM28" s="2485"/>
    </row>
    <row r="29" spans="1:40" ht="12" customHeight="1" thickBot="1" x14ac:dyDescent="0.2">
      <c r="A29" s="2506"/>
      <c r="B29" s="2507"/>
      <c r="C29" s="2507"/>
      <c r="D29" s="2507"/>
      <c r="E29" s="2507"/>
      <c r="F29" s="2507"/>
      <c r="G29" s="2507"/>
      <c r="H29" s="2507"/>
      <c r="I29" s="2507"/>
      <c r="J29" s="2507"/>
      <c r="K29" s="2507"/>
      <c r="L29" s="2507"/>
      <c r="M29" s="2507"/>
      <c r="N29" s="2507"/>
      <c r="O29" s="2507"/>
      <c r="P29" s="2507"/>
      <c r="Q29" s="2507"/>
      <c r="R29" s="2507"/>
      <c r="S29" s="2507"/>
      <c r="T29" s="2507"/>
      <c r="U29" s="2507"/>
      <c r="V29" s="2507"/>
      <c r="W29" s="2507"/>
      <c r="X29" s="2507"/>
      <c r="Y29" s="2507"/>
      <c r="Z29" s="2507"/>
      <c r="AA29" s="2507"/>
      <c r="AB29" s="2507"/>
      <c r="AC29" s="2507"/>
      <c r="AD29" s="2507"/>
      <c r="AE29" s="2507"/>
      <c r="AF29" s="2507"/>
      <c r="AG29" s="2507"/>
      <c r="AH29" s="2507"/>
      <c r="AI29" s="579" t="s">
        <v>595</v>
      </c>
      <c r="AJ29" s="2486"/>
      <c r="AK29" s="2487"/>
      <c r="AL29" s="2487"/>
      <c r="AM29" s="2487"/>
    </row>
    <row r="30" spans="1:40" ht="12" customHeight="1" thickTop="1" x14ac:dyDescent="0.15">
      <c r="A30" s="404"/>
      <c r="B30" s="580"/>
      <c r="C30" s="580"/>
      <c r="D30" s="580"/>
      <c r="E30" s="580"/>
      <c r="F30" s="580"/>
      <c r="G30" s="580"/>
      <c r="H30" s="580"/>
      <c r="I30" s="580"/>
      <c r="J30" s="580"/>
      <c r="K30" s="580"/>
      <c r="L30" s="580"/>
      <c r="M30" s="580"/>
      <c r="N30" s="580"/>
      <c r="O30" s="580"/>
      <c r="P30" s="580"/>
      <c r="Q30" s="580"/>
      <c r="R30" s="580"/>
      <c r="S30" s="580"/>
      <c r="T30" s="580"/>
      <c r="U30" s="580"/>
      <c r="V30" s="580"/>
      <c r="W30" s="580"/>
      <c r="X30" s="580"/>
      <c r="Y30" s="580"/>
      <c r="Z30" s="580"/>
      <c r="AA30" s="580"/>
      <c r="AB30" s="580"/>
      <c r="AC30" s="580"/>
      <c r="AD30" s="580"/>
      <c r="AE30" s="580"/>
      <c r="AF30" s="580"/>
      <c r="AG30" s="580"/>
      <c r="AH30" s="580"/>
      <c r="AI30" s="404"/>
      <c r="AJ30" s="404"/>
      <c r="AK30" s="404"/>
      <c r="AL30" s="404"/>
      <c r="AM30" s="581"/>
    </row>
    <row r="32" spans="1:40" x14ac:dyDescent="0.15">
      <c r="B32" s="142" t="s">
        <v>596</v>
      </c>
    </row>
    <row r="33" spans="2:39" x14ac:dyDescent="0.15">
      <c r="B33" s="142" t="s">
        <v>671</v>
      </c>
    </row>
    <row r="34" spans="2:39" x14ac:dyDescent="0.15">
      <c r="B34" s="142" t="s">
        <v>597</v>
      </c>
    </row>
    <row r="35" spans="2:39" x14ac:dyDescent="0.15">
      <c r="B35" s="142" t="s">
        <v>598</v>
      </c>
    </row>
    <row r="36" spans="2:39" x14ac:dyDescent="0.15">
      <c r="B36" s="142" t="s">
        <v>599</v>
      </c>
    </row>
    <row r="37" spans="2:39" x14ac:dyDescent="0.15">
      <c r="B37" s="142" t="s">
        <v>600</v>
      </c>
    </row>
    <row r="38" spans="2:39" x14ac:dyDescent="0.15">
      <c r="B38" s="142" t="s">
        <v>601</v>
      </c>
    </row>
    <row r="41" spans="2:39" x14ac:dyDescent="0.15">
      <c r="B41" s="142" t="s">
        <v>602</v>
      </c>
    </row>
    <row r="42" spans="2:39" x14ac:dyDescent="0.15">
      <c r="B42" s="142" t="s">
        <v>603</v>
      </c>
    </row>
    <row r="43" spans="2:39" x14ac:dyDescent="0.15">
      <c r="B43" s="142" t="s">
        <v>604</v>
      </c>
      <c r="AK43" s="2452" t="str">
        <f>書類作成ガイド!J38</f>
        <v>V.R7_250930</v>
      </c>
      <c r="AL43" s="2452"/>
      <c r="AM43" s="2452"/>
    </row>
  </sheetData>
  <sheetProtection formatCells="0" formatColumns="0" formatRows="0" insertColumns="0" insertRows="0" selectLockedCells="1"/>
  <mergeCells count="176">
    <mergeCell ref="AA15:AD15"/>
    <mergeCell ref="AE19:AH19"/>
    <mergeCell ref="AA11:AD11"/>
    <mergeCell ref="AE20:AH20"/>
    <mergeCell ref="AE21:AH21"/>
    <mergeCell ref="AE22:AH22"/>
    <mergeCell ref="AE23:AH23"/>
    <mergeCell ref="AE24:AH24"/>
    <mergeCell ref="W23:Z23"/>
    <mergeCell ref="AA23:AD23"/>
    <mergeCell ref="AA16:AD16"/>
    <mergeCell ref="AA17:AD17"/>
    <mergeCell ref="AA18:AD18"/>
    <mergeCell ref="AA19:AD19"/>
    <mergeCell ref="AA20:AD20"/>
    <mergeCell ref="AA21:AD21"/>
    <mergeCell ref="AE18:AH18"/>
    <mergeCell ref="AA13:AD13"/>
    <mergeCell ref="W21:Z21"/>
    <mergeCell ref="W15:Z15"/>
    <mergeCell ref="O12:R12"/>
    <mergeCell ref="S12:V12"/>
    <mergeCell ref="O15:R15"/>
    <mergeCell ref="S15:V15"/>
    <mergeCell ref="O16:R16"/>
    <mergeCell ref="O14:R14"/>
    <mergeCell ref="A6:F9"/>
    <mergeCell ref="A10:A27"/>
    <mergeCell ref="G7:AI7"/>
    <mergeCell ref="S14:V14"/>
    <mergeCell ref="W14:Z14"/>
    <mergeCell ref="AA14:AD14"/>
    <mergeCell ref="AE14:AH14"/>
    <mergeCell ref="O10:R10"/>
    <mergeCell ref="S10:V10"/>
    <mergeCell ref="AE10:AH10"/>
    <mergeCell ref="O13:R13"/>
    <mergeCell ref="S13:V13"/>
    <mergeCell ref="W13:Z13"/>
    <mergeCell ref="AA24:AD24"/>
    <mergeCell ref="AE16:AH16"/>
    <mergeCell ref="AE17:AH17"/>
    <mergeCell ref="B19:C21"/>
    <mergeCell ref="K14:N14"/>
    <mergeCell ref="A1:K1"/>
    <mergeCell ref="B10:C12"/>
    <mergeCell ref="B13:C15"/>
    <mergeCell ref="B16:C18"/>
    <mergeCell ref="D11:F11"/>
    <mergeCell ref="D12:F12"/>
    <mergeCell ref="A4:AM4"/>
    <mergeCell ref="G6:AM6"/>
    <mergeCell ref="K17:N17"/>
    <mergeCell ref="K18:N18"/>
    <mergeCell ref="G11:J11"/>
    <mergeCell ref="G12:J12"/>
    <mergeCell ref="K11:N11"/>
    <mergeCell ref="K12:N12"/>
    <mergeCell ref="AE12:AH12"/>
    <mergeCell ref="AE15:AH15"/>
    <mergeCell ref="O11:R11"/>
    <mergeCell ref="S11:V11"/>
    <mergeCell ref="S16:V16"/>
    <mergeCell ref="S17:V17"/>
    <mergeCell ref="S18:V18"/>
    <mergeCell ref="AE11:AH11"/>
    <mergeCell ref="O18:R18"/>
    <mergeCell ref="AE13:AH13"/>
    <mergeCell ref="D10:F10"/>
    <mergeCell ref="G8:AH9"/>
    <mergeCell ref="D22:F22"/>
    <mergeCell ref="D23:F23"/>
    <mergeCell ref="A28:AH29"/>
    <mergeCell ref="W16:Z16"/>
    <mergeCell ref="O17:R17"/>
    <mergeCell ref="K10:N10"/>
    <mergeCell ref="O19:R19"/>
    <mergeCell ref="K23:N23"/>
    <mergeCell ref="K24:N24"/>
    <mergeCell ref="G10:J10"/>
    <mergeCell ref="G13:J13"/>
    <mergeCell ref="G16:J16"/>
    <mergeCell ref="G19:J19"/>
    <mergeCell ref="G22:J22"/>
    <mergeCell ref="G23:J23"/>
    <mergeCell ref="G24:J24"/>
    <mergeCell ref="W10:Z10"/>
    <mergeCell ref="W11:Z11"/>
    <mergeCell ref="W12:Z12"/>
    <mergeCell ref="AA12:AD12"/>
    <mergeCell ref="D19:F19"/>
    <mergeCell ref="K22:N22"/>
    <mergeCell ref="AJ28:AK29"/>
    <mergeCell ref="AL28:AM29"/>
    <mergeCell ref="B25:AH27"/>
    <mergeCell ref="AI25:AI26"/>
    <mergeCell ref="AJ25:AK26"/>
    <mergeCell ref="AL25:AM26"/>
    <mergeCell ref="AJ27:AK27"/>
    <mergeCell ref="AL27:AM27"/>
    <mergeCell ref="AJ22:AK22"/>
    <mergeCell ref="AL22:AM22"/>
    <mergeCell ref="AJ23:AK23"/>
    <mergeCell ref="AL23:AM23"/>
    <mergeCell ref="AJ24:AK24"/>
    <mergeCell ref="AL24:AM24"/>
    <mergeCell ref="D24:F24"/>
    <mergeCell ref="W22:Z22"/>
    <mergeCell ref="AA22:AD22"/>
    <mergeCell ref="B22:C24"/>
    <mergeCell ref="K20:N20"/>
    <mergeCell ref="G21:J21"/>
    <mergeCell ref="D13:F13"/>
    <mergeCell ref="D14:F14"/>
    <mergeCell ref="D15:F15"/>
    <mergeCell ref="D16:F16"/>
    <mergeCell ref="D17:F17"/>
    <mergeCell ref="D18:F18"/>
    <mergeCell ref="S19:V19"/>
    <mergeCell ref="S20:V20"/>
    <mergeCell ref="S21:V21"/>
    <mergeCell ref="O21:R21"/>
    <mergeCell ref="G15:J15"/>
    <mergeCell ref="G14:J14"/>
    <mergeCell ref="K15:N15"/>
    <mergeCell ref="K13:N13"/>
    <mergeCell ref="K16:N16"/>
    <mergeCell ref="K19:N19"/>
    <mergeCell ref="AL19:AM19"/>
    <mergeCell ref="AJ20:AK20"/>
    <mergeCell ref="AL20:AM20"/>
    <mergeCell ref="AJ21:AK21"/>
    <mergeCell ref="AL21:AM21"/>
    <mergeCell ref="AA10:AD10"/>
    <mergeCell ref="A2:AB2"/>
    <mergeCell ref="AI8:AI9"/>
    <mergeCell ref="AL13:AM13"/>
    <mergeCell ref="AJ14:AK14"/>
    <mergeCell ref="AL14:AM14"/>
    <mergeCell ref="AJ15:AK15"/>
    <mergeCell ref="AL15:AM15"/>
    <mergeCell ref="AJ10:AK10"/>
    <mergeCell ref="AL10:AM10"/>
    <mergeCell ref="AJ11:AK11"/>
    <mergeCell ref="AL11:AM11"/>
    <mergeCell ref="AJ12:AK12"/>
    <mergeCell ref="AL12:AM12"/>
    <mergeCell ref="AJ13:AK13"/>
    <mergeCell ref="AJ7:AK9"/>
    <mergeCell ref="AL7:AM9"/>
    <mergeCell ref="D20:F20"/>
    <mergeCell ref="D21:F21"/>
    <mergeCell ref="AK43:AM43"/>
    <mergeCell ref="AJ16:AK16"/>
    <mergeCell ref="AL16:AM16"/>
    <mergeCell ref="AJ17:AK17"/>
    <mergeCell ref="AL17:AM17"/>
    <mergeCell ref="AJ18:AK18"/>
    <mergeCell ref="AL18:AM18"/>
    <mergeCell ref="G17:J17"/>
    <mergeCell ref="K21:N21"/>
    <mergeCell ref="O22:R22"/>
    <mergeCell ref="O23:R23"/>
    <mergeCell ref="O24:R24"/>
    <mergeCell ref="S22:V22"/>
    <mergeCell ref="S23:V23"/>
    <mergeCell ref="S24:V24"/>
    <mergeCell ref="W17:Z17"/>
    <mergeCell ref="W18:Z18"/>
    <mergeCell ref="W19:Z19"/>
    <mergeCell ref="W20:Z20"/>
    <mergeCell ref="G18:J18"/>
    <mergeCell ref="G20:J20"/>
    <mergeCell ref="O20:R20"/>
    <mergeCell ref="W24:Z24"/>
    <mergeCell ref="AJ19:AK19"/>
  </mergeCells>
  <phoneticPr fontId="2"/>
  <pageMargins left="0.70866141732283472" right="0" top="0.39370078740157483" bottom="0.15748031496062992" header="0.19685039370078741" footer="0.19685039370078741"/>
  <pageSetup paperSize="9" scale="93"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IU79"/>
  <sheetViews>
    <sheetView view="pageBreakPreview" zoomScale="80" zoomScaleNormal="90" zoomScaleSheetLayoutView="80" workbookViewId="0">
      <selection activeCell="A7" sqref="A7"/>
    </sheetView>
  </sheetViews>
  <sheetFormatPr defaultColWidth="2.7109375" defaultRowHeight="12" x14ac:dyDescent="0.15"/>
  <sheetData>
    <row r="1" spans="1:255" ht="24.75" customHeight="1" x14ac:dyDescent="0.15">
      <c r="A1" s="64" t="s">
        <v>177</v>
      </c>
      <c r="B1" s="65" t="s">
        <v>178</v>
      </c>
      <c r="C1" s="65" t="s">
        <v>179</v>
      </c>
      <c r="D1" s="65" t="s">
        <v>180</v>
      </c>
      <c r="E1" s="65" t="s">
        <v>181</v>
      </c>
      <c r="F1" s="65" t="s">
        <v>182</v>
      </c>
      <c r="G1" s="65" t="s">
        <v>183</v>
      </c>
      <c r="H1" s="65" t="s">
        <v>184</v>
      </c>
      <c r="I1" s="65" t="s">
        <v>185</v>
      </c>
      <c r="J1" s="65" t="s">
        <v>186</v>
      </c>
      <c r="K1" s="65" t="s">
        <v>187</v>
      </c>
      <c r="L1" s="65" t="s">
        <v>188</v>
      </c>
      <c r="M1" s="65" t="s">
        <v>189</v>
      </c>
      <c r="N1" s="65" t="s">
        <v>190</v>
      </c>
      <c r="O1" s="65" t="s">
        <v>191</v>
      </c>
      <c r="P1" s="65" t="s">
        <v>192</v>
      </c>
      <c r="Q1" s="65" t="s">
        <v>193</v>
      </c>
      <c r="R1" s="65" t="s">
        <v>194</v>
      </c>
      <c r="S1" s="65" t="s">
        <v>195</v>
      </c>
      <c r="T1" s="65" t="s">
        <v>196</v>
      </c>
      <c r="U1" s="65" t="s">
        <v>197</v>
      </c>
      <c r="V1" s="65" t="s">
        <v>198</v>
      </c>
      <c r="W1" s="65" t="s">
        <v>199</v>
      </c>
      <c r="X1" s="65" t="s">
        <v>200</v>
      </c>
      <c r="Y1" s="65" t="s">
        <v>201</v>
      </c>
      <c r="Z1" s="65" t="s">
        <v>202</v>
      </c>
      <c r="AA1" s="65" t="s">
        <v>203</v>
      </c>
      <c r="AB1" s="65" t="s">
        <v>204</v>
      </c>
      <c r="AC1" s="65" t="s">
        <v>205</v>
      </c>
      <c r="AD1" s="65" t="s">
        <v>206</v>
      </c>
      <c r="AE1" s="65" t="s">
        <v>207</v>
      </c>
      <c r="AF1" s="65" t="s">
        <v>208</v>
      </c>
      <c r="AG1" s="65" t="s">
        <v>209</v>
      </c>
      <c r="AH1" s="65" t="s">
        <v>210</v>
      </c>
      <c r="AI1" s="65" t="s">
        <v>211</v>
      </c>
      <c r="AJ1" s="65" t="s">
        <v>212</v>
      </c>
      <c r="AK1" s="65" t="s">
        <v>213</v>
      </c>
      <c r="AL1" s="65" t="s">
        <v>214</v>
      </c>
      <c r="AM1" s="65" t="s">
        <v>215</v>
      </c>
      <c r="AN1" s="65" t="s">
        <v>216</v>
      </c>
      <c r="AO1" s="65" t="s">
        <v>217</v>
      </c>
      <c r="AP1" s="65" t="s">
        <v>218</v>
      </c>
      <c r="AQ1" s="65" t="s">
        <v>219</v>
      </c>
      <c r="AR1" s="65" t="s">
        <v>220</v>
      </c>
      <c r="AS1" s="65" t="s">
        <v>221</v>
      </c>
      <c r="AT1" s="65" t="s">
        <v>222</v>
      </c>
      <c r="AU1" s="65" t="s">
        <v>223</v>
      </c>
      <c r="AV1" s="65" t="s">
        <v>224</v>
      </c>
      <c r="AW1" s="65" t="s">
        <v>225</v>
      </c>
      <c r="AX1" s="65" t="s">
        <v>226</v>
      </c>
      <c r="AY1" s="65" t="s">
        <v>227</v>
      </c>
      <c r="AZ1" s="65" t="s">
        <v>228</v>
      </c>
      <c r="BA1" s="65" t="s">
        <v>229</v>
      </c>
      <c r="BB1" s="65" t="s">
        <v>230</v>
      </c>
      <c r="BC1" s="65" t="s">
        <v>231</v>
      </c>
      <c r="BD1" s="65" t="s">
        <v>232</v>
      </c>
      <c r="BE1" s="65" t="s">
        <v>233</v>
      </c>
      <c r="BF1" s="65" t="s">
        <v>234</v>
      </c>
      <c r="BG1" s="65" t="s">
        <v>235</v>
      </c>
      <c r="BH1" s="65" t="s">
        <v>236</v>
      </c>
      <c r="BI1" s="65" t="s">
        <v>237</v>
      </c>
      <c r="BJ1" s="65" t="s">
        <v>238</v>
      </c>
      <c r="BK1" s="65" t="s">
        <v>239</v>
      </c>
      <c r="BL1" s="65" t="s">
        <v>240</v>
      </c>
      <c r="BM1" s="65" t="s">
        <v>241</v>
      </c>
      <c r="BN1" s="65" t="s">
        <v>242</v>
      </c>
      <c r="BO1" s="65" t="s">
        <v>243</v>
      </c>
      <c r="BP1" s="65" t="s">
        <v>244</v>
      </c>
      <c r="BQ1" s="65" t="s">
        <v>245</v>
      </c>
      <c r="BR1" s="65" t="s">
        <v>246</v>
      </c>
      <c r="BS1" s="65" t="s">
        <v>247</v>
      </c>
      <c r="BT1" s="65" t="s">
        <v>248</v>
      </c>
      <c r="BU1" s="65" t="s">
        <v>249</v>
      </c>
      <c r="BV1" s="65" t="s">
        <v>250</v>
      </c>
      <c r="BW1" s="65" t="s">
        <v>251</v>
      </c>
      <c r="BX1" s="65" t="s">
        <v>252</v>
      </c>
      <c r="BY1" s="65" t="s">
        <v>253</v>
      </c>
      <c r="BZ1" s="65" t="s">
        <v>254</v>
      </c>
      <c r="CA1" s="65" t="s">
        <v>255</v>
      </c>
      <c r="CB1" s="65" t="s">
        <v>256</v>
      </c>
      <c r="CC1" s="65" t="s">
        <v>257</v>
      </c>
      <c r="CD1" s="65" t="s">
        <v>258</v>
      </c>
      <c r="CE1" s="65" t="s">
        <v>259</v>
      </c>
      <c r="CF1" s="65" t="s">
        <v>260</v>
      </c>
      <c r="CG1" s="65" t="s">
        <v>261</v>
      </c>
      <c r="CH1" s="65" t="s">
        <v>262</v>
      </c>
      <c r="CI1" s="65" t="s">
        <v>263</v>
      </c>
      <c r="CJ1" s="65" t="s">
        <v>264</v>
      </c>
      <c r="CK1" s="65" t="s">
        <v>265</v>
      </c>
      <c r="CL1" s="65" t="s">
        <v>266</v>
      </c>
      <c r="CM1" s="65" t="s">
        <v>267</v>
      </c>
      <c r="CN1" s="65" t="s">
        <v>268</v>
      </c>
      <c r="CO1" s="65" t="s">
        <v>269</v>
      </c>
      <c r="CP1" s="65" t="s">
        <v>270</v>
      </c>
      <c r="CQ1" s="65" t="s">
        <v>271</v>
      </c>
      <c r="CR1" s="65" t="s">
        <v>272</v>
      </c>
      <c r="CS1" s="65" t="s">
        <v>273</v>
      </c>
      <c r="CT1" s="65" t="s">
        <v>274</v>
      </c>
      <c r="CU1" s="65" t="s">
        <v>275</v>
      </c>
      <c r="CV1" s="65" t="s">
        <v>276</v>
      </c>
      <c r="CW1" s="65" t="s">
        <v>277</v>
      </c>
      <c r="CX1" s="65" t="s">
        <v>278</v>
      </c>
      <c r="CY1" s="65" t="s">
        <v>279</v>
      </c>
      <c r="CZ1" s="65" t="s">
        <v>280</v>
      </c>
      <c r="DA1" s="65" t="s">
        <v>281</v>
      </c>
      <c r="DB1" s="65" t="s">
        <v>282</v>
      </c>
      <c r="DC1" s="65" t="s">
        <v>283</v>
      </c>
      <c r="DD1" s="65" t="s">
        <v>284</v>
      </c>
      <c r="DE1" s="65" t="s">
        <v>285</v>
      </c>
      <c r="DF1" s="65" t="s">
        <v>286</v>
      </c>
      <c r="DG1" s="65" t="s">
        <v>287</v>
      </c>
      <c r="DH1" s="65" t="s">
        <v>288</v>
      </c>
      <c r="DI1" s="65" t="s">
        <v>289</v>
      </c>
      <c r="DJ1" s="65" t="s">
        <v>290</v>
      </c>
      <c r="DK1" s="65" t="s">
        <v>291</v>
      </c>
      <c r="DL1" s="65" t="s">
        <v>292</v>
      </c>
      <c r="DM1" s="65" t="s">
        <v>293</v>
      </c>
      <c r="DN1" s="65" t="s">
        <v>294</v>
      </c>
      <c r="DO1" s="65" t="s">
        <v>295</v>
      </c>
      <c r="DP1" s="65" t="s">
        <v>296</v>
      </c>
      <c r="DQ1" s="65" t="s">
        <v>297</v>
      </c>
      <c r="DR1" s="65" t="s">
        <v>298</v>
      </c>
      <c r="DS1" s="65" t="s">
        <v>299</v>
      </c>
      <c r="DT1" s="65" t="s">
        <v>300</v>
      </c>
      <c r="DU1" s="65" t="s">
        <v>301</v>
      </c>
      <c r="DV1" s="65" t="s">
        <v>302</v>
      </c>
      <c r="DW1" s="65" t="s">
        <v>303</v>
      </c>
      <c r="DX1" s="65" t="s">
        <v>304</v>
      </c>
      <c r="DY1" s="65" t="s">
        <v>305</v>
      </c>
      <c r="DZ1" s="65" t="s">
        <v>306</v>
      </c>
      <c r="EA1" s="65" t="s">
        <v>307</v>
      </c>
      <c r="EB1" s="65" t="s">
        <v>308</v>
      </c>
      <c r="EC1" s="65" t="s">
        <v>309</v>
      </c>
      <c r="ED1" s="65" t="s">
        <v>310</v>
      </c>
      <c r="EE1" s="65" t="s">
        <v>311</v>
      </c>
      <c r="EF1" s="65" t="s">
        <v>312</v>
      </c>
      <c r="EG1" s="65" t="s">
        <v>313</v>
      </c>
      <c r="EH1" s="65" t="s">
        <v>314</v>
      </c>
      <c r="EI1" s="65" t="s">
        <v>315</v>
      </c>
      <c r="EJ1" s="65" t="s">
        <v>316</v>
      </c>
      <c r="EK1" s="65" t="s">
        <v>317</v>
      </c>
      <c r="EL1" s="65" t="s">
        <v>318</v>
      </c>
      <c r="EM1" s="65" t="s">
        <v>319</v>
      </c>
      <c r="EN1" s="65" t="s">
        <v>320</v>
      </c>
      <c r="EO1" s="65" t="s">
        <v>321</v>
      </c>
      <c r="EP1" s="65" t="s">
        <v>322</v>
      </c>
      <c r="EQ1" s="65" t="s">
        <v>323</v>
      </c>
      <c r="ER1" s="65" t="s">
        <v>324</v>
      </c>
      <c r="ES1" s="65" t="s">
        <v>325</v>
      </c>
      <c r="ET1" s="65" t="s">
        <v>326</v>
      </c>
      <c r="EU1" s="65" t="s">
        <v>327</v>
      </c>
      <c r="EV1" s="65" t="s">
        <v>44</v>
      </c>
      <c r="EW1" s="65" t="s">
        <v>328</v>
      </c>
      <c r="EX1" s="65" t="s">
        <v>329</v>
      </c>
      <c r="EY1" s="65" t="s">
        <v>330</v>
      </c>
      <c r="EZ1" s="65" t="s">
        <v>331</v>
      </c>
      <c r="FA1" s="65" t="s">
        <v>332</v>
      </c>
      <c r="FB1" s="65" t="s">
        <v>333</v>
      </c>
      <c r="FC1" s="65" t="s">
        <v>334</v>
      </c>
      <c r="FD1" s="65" t="s">
        <v>335</v>
      </c>
      <c r="FE1" s="65" t="s">
        <v>336</v>
      </c>
      <c r="FF1" s="65" t="s">
        <v>337</v>
      </c>
      <c r="FG1" s="65" t="s">
        <v>338</v>
      </c>
      <c r="FH1" s="65" t="s">
        <v>339</v>
      </c>
      <c r="FI1" s="65" t="s">
        <v>340</v>
      </c>
      <c r="FJ1" s="65" t="s">
        <v>341</v>
      </c>
      <c r="FK1" s="65" t="s">
        <v>342</v>
      </c>
      <c r="FL1" s="65" t="s">
        <v>343</v>
      </c>
      <c r="FM1" s="65" t="s">
        <v>344</v>
      </c>
      <c r="FN1" s="65" t="s">
        <v>345</v>
      </c>
      <c r="FO1" s="65" t="s">
        <v>346</v>
      </c>
      <c r="FP1" s="65" t="s">
        <v>347</v>
      </c>
      <c r="FQ1" s="65" t="s">
        <v>348</v>
      </c>
      <c r="FR1" s="65" t="s">
        <v>349</v>
      </c>
      <c r="FS1" s="65" t="s">
        <v>350</v>
      </c>
      <c r="FT1" s="65" t="s">
        <v>351</v>
      </c>
      <c r="FU1" s="65" t="s">
        <v>352</v>
      </c>
      <c r="FV1" s="65" t="s">
        <v>353</v>
      </c>
      <c r="FW1" s="65" t="s">
        <v>354</v>
      </c>
      <c r="FX1" s="65" t="s">
        <v>355</v>
      </c>
      <c r="FY1" s="65" t="s">
        <v>356</v>
      </c>
      <c r="FZ1" s="65" t="s">
        <v>357</v>
      </c>
      <c r="GA1" s="65" t="s">
        <v>358</v>
      </c>
      <c r="GB1" s="65" t="s">
        <v>359</v>
      </c>
      <c r="GC1" s="65" t="s">
        <v>360</v>
      </c>
      <c r="GD1" s="65" t="s">
        <v>361</v>
      </c>
      <c r="GE1" s="65" t="s">
        <v>362</v>
      </c>
      <c r="GF1" s="65" t="s">
        <v>363</v>
      </c>
      <c r="GG1" s="65" t="s">
        <v>364</v>
      </c>
      <c r="GH1" s="65" t="s">
        <v>365</v>
      </c>
      <c r="GI1" s="65" t="s">
        <v>366</v>
      </c>
      <c r="GJ1" s="65" t="s">
        <v>367</v>
      </c>
      <c r="GK1" s="65" t="s">
        <v>368</v>
      </c>
      <c r="GL1" s="65" t="s">
        <v>369</v>
      </c>
      <c r="GM1" s="65" t="s">
        <v>370</v>
      </c>
      <c r="GN1" s="65" t="s">
        <v>371</v>
      </c>
      <c r="GO1" s="65" t="s">
        <v>372</v>
      </c>
      <c r="GP1" s="65" t="s">
        <v>373</v>
      </c>
      <c r="GQ1" s="65" t="s">
        <v>374</v>
      </c>
      <c r="GR1" s="65" t="s">
        <v>375</v>
      </c>
      <c r="GS1" s="65" t="s">
        <v>376</v>
      </c>
      <c r="GT1" s="65" t="s">
        <v>377</v>
      </c>
      <c r="GU1" s="65" t="s">
        <v>378</v>
      </c>
      <c r="GV1" s="65" t="s">
        <v>379</v>
      </c>
      <c r="GW1" s="65" t="s">
        <v>380</v>
      </c>
      <c r="GX1" s="65" t="s">
        <v>381</v>
      </c>
      <c r="GY1" s="65" t="s">
        <v>382</v>
      </c>
      <c r="GZ1" s="65" t="s">
        <v>383</v>
      </c>
      <c r="HA1" s="65" t="s">
        <v>384</v>
      </c>
      <c r="HB1" s="65" t="s">
        <v>385</v>
      </c>
      <c r="HC1" s="65" t="s">
        <v>386</v>
      </c>
      <c r="HD1" s="65" t="s">
        <v>387</v>
      </c>
      <c r="HE1" s="65" t="s">
        <v>388</v>
      </c>
      <c r="HF1" s="65" t="s">
        <v>389</v>
      </c>
      <c r="HG1" s="65" t="s">
        <v>390</v>
      </c>
      <c r="HH1" s="65" t="s">
        <v>391</v>
      </c>
      <c r="HI1" s="65" t="s">
        <v>392</v>
      </c>
      <c r="HJ1" s="65" t="s">
        <v>393</v>
      </c>
      <c r="HK1" s="65" t="s">
        <v>394</v>
      </c>
      <c r="HL1" s="65" t="s">
        <v>395</v>
      </c>
      <c r="HM1" s="65" t="s">
        <v>396</v>
      </c>
      <c r="HN1" s="65" t="s">
        <v>397</v>
      </c>
      <c r="HO1" s="65" t="s">
        <v>398</v>
      </c>
      <c r="HP1" s="65" t="s">
        <v>399</v>
      </c>
      <c r="HQ1" s="65" t="s">
        <v>400</v>
      </c>
      <c r="HR1" s="65" t="s">
        <v>401</v>
      </c>
      <c r="HS1" s="65" t="s">
        <v>402</v>
      </c>
      <c r="HT1" s="65" t="s">
        <v>403</v>
      </c>
      <c r="HU1" s="65" t="s">
        <v>404</v>
      </c>
      <c r="HV1" s="65" t="s">
        <v>405</v>
      </c>
      <c r="HW1" s="65" t="s">
        <v>406</v>
      </c>
      <c r="HX1" s="65" t="s">
        <v>407</v>
      </c>
      <c r="HY1" s="65" t="s">
        <v>408</v>
      </c>
      <c r="HZ1" s="65" t="s">
        <v>409</v>
      </c>
      <c r="IA1" s="65" t="s">
        <v>410</v>
      </c>
      <c r="IB1" s="65" t="s">
        <v>411</v>
      </c>
      <c r="IC1" s="65" t="s">
        <v>412</v>
      </c>
      <c r="ID1" s="65" t="s">
        <v>413</v>
      </c>
      <c r="IE1" s="65" t="s">
        <v>414</v>
      </c>
      <c r="IF1" s="65" t="s">
        <v>415</v>
      </c>
      <c r="IG1" s="65" t="s">
        <v>416</v>
      </c>
      <c r="IH1" s="65" t="s">
        <v>417</v>
      </c>
      <c r="II1" s="65" t="s">
        <v>418</v>
      </c>
      <c r="IJ1" s="65" t="s">
        <v>419</v>
      </c>
      <c r="IK1" s="65" t="s">
        <v>420</v>
      </c>
      <c r="IL1" s="65" t="s">
        <v>421</v>
      </c>
      <c r="IM1" s="65" t="s">
        <v>422</v>
      </c>
      <c r="IN1" s="65" t="s">
        <v>423</v>
      </c>
      <c r="IO1" s="65" t="s">
        <v>424</v>
      </c>
      <c r="IP1" s="65" t="s">
        <v>425</v>
      </c>
      <c r="IQ1" s="65" t="s">
        <v>426</v>
      </c>
      <c r="IR1" s="65" t="s">
        <v>427</v>
      </c>
      <c r="IS1" s="65" t="s">
        <v>428</v>
      </c>
      <c r="IT1" s="66" t="s">
        <v>429</v>
      </c>
      <c r="IU1" s="67">
        <v>1</v>
      </c>
    </row>
    <row r="2" spans="1:255" ht="24" customHeight="1" x14ac:dyDescent="0.15">
      <c r="A2" s="26">
        <v>1</v>
      </c>
      <c r="B2" s="26">
        <v>2</v>
      </c>
      <c r="C2" s="26">
        <v>3</v>
      </c>
      <c r="D2" s="26">
        <v>4</v>
      </c>
      <c r="E2" s="26">
        <v>5</v>
      </c>
      <c r="F2" s="26">
        <v>6</v>
      </c>
      <c r="G2" s="26">
        <v>7</v>
      </c>
      <c r="H2" s="26">
        <v>8</v>
      </c>
      <c r="I2" s="26">
        <v>9</v>
      </c>
      <c r="J2" s="26">
        <v>10</v>
      </c>
      <c r="K2" s="26">
        <v>11</v>
      </c>
      <c r="L2" s="26">
        <v>12</v>
      </c>
      <c r="M2" s="26">
        <v>13</v>
      </c>
      <c r="N2" s="26">
        <v>14</v>
      </c>
      <c r="O2" s="26">
        <v>15</v>
      </c>
      <c r="P2" s="26">
        <v>16</v>
      </c>
      <c r="Q2" s="26">
        <v>17</v>
      </c>
      <c r="R2" s="26">
        <v>18</v>
      </c>
      <c r="S2" s="26">
        <v>19</v>
      </c>
      <c r="T2" s="26">
        <v>20</v>
      </c>
      <c r="U2" s="26">
        <v>21</v>
      </c>
      <c r="V2" s="26">
        <v>22</v>
      </c>
      <c r="W2" s="26">
        <v>23</v>
      </c>
      <c r="X2" s="26">
        <v>24</v>
      </c>
      <c r="Y2" s="26">
        <v>25</v>
      </c>
      <c r="Z2" s="26">
        <v>26</v>
      </c>
      <c r="AA2" s="26">
        <v>27</v>
      </c>
      <c r="AB2" s="26">
        <v>28</v>
      </c>
      <c r="AC2" s="26">
        <v>29</v>
      </c>
      <c r="AD2" s="26">
        <v>30</v>
      </c>
      <c r="AE2" s="26">
        <v>31</v>
      </c>
      <c r="AF2" s="26">
        <v>32</v>
      </c>
      <c r="AG2" s="26">
        <v>33</v>
      </c>
      <c r="AH2" s="26">
        <v>34</v>
      </c>
      <c r="AI2" s="26">
        <v>35</v>
      </c>
      <c r="AJ2" s="26">
        <v>36</v>
      </c>
      <c r="AK2" s="26">
        <v>37</v>
      </c>
      <c r="AL2" s="26">
        <v>38</v>
      </c>
      <c r="AM2" s="26">
        <v>39</v>
      </c>
      <c r="AN2" s="26">
        <v>40</v>
      </c>
      <c r="AO2" s="26">
        <v>41</v>
      </c>
      <c r="AP2" s="26">
        <v>42</v>
      </c>
      <c r="AQ2" s="26">
        <v>43</v>
      </c>
      <c r="AR2" s="26">
        <v>44</v>
      </c>
      <c r="AS2" s="26">
        <v>45</v>
      </c>
      <c r="AT2" s="26">
        <v>46</v>
      </c>
      <c r="AU2" s="26">
        <v>47</v>
      </c>
      <c r="AV2" s="26">
        <v>48</v>
      </c>
      <c r="AW2" s="26">
        <v>49</v>
      </c>
      <c r="AX2" s="26">
        <v>50</v>
      </c>
      <c r="AY2" s="26">
        <v>51</v>
      </c>
      <c r="AZ2" s="26">
        <v>52</v>
      </c>
      <c r="BA2" s="26">
        <v>53</v>
      </c>
      <c r="BB2" s="26">
        <v>54</v>
      </c>
      <c r="BC2" s="26">
        <v>55</v>
      </c>
      <c r="BD2" s="26">
        <v>56</v>
      </c>
      <c r="BE2" s="26">
        <v>57</v>
      </c>
      <c r="BF2" s="26">
        <v>58</v>
      </c>
      <c r="BG2" s="26">
        <v>59</v>
      </c>
      <c r="BH2" s="26">
        <v>60</v>
      </c>
      <c r="BI2" s="26">
        <v>61</v>
      </c>
      <c r="BJ2" s="26">
        <v>62</v>
      </c>
      <c r="BK2" s="26">
        <v>63</v>
      </c>
      <c r="BL2" s="26">
        <v>64</v>
      </c>
      <c r="BM2" s="26">
        <v>65</v>
      </c>
      <c r="BN2" s="26">
        <v>66</v>
      </c>
      <c r="BO2" s="26">
        <v>67</v>
      </c>
      <c r="BP2" s="26">
        <v>68</v>
      </c>
      <c r="BQ2" s="26">
        <v>69</v>
      </c>
      <c r="BR2" s="26">
        <v>70</v>
      </c>
      <c r="BS2" s="26">
        <v>71</v>
      </c>
      <c r="BT2" s="26">
        <v>72</v>
      </c>
      <c r="BU2" s="26">
        <v>73</v>
      </c>
      <c r="BV2" s="26">
        <v>74</v>
      </c>
      <c r="BW2" s="26">
        <v>75</v>
      </c>
      <c r="BX2" s="26">
        <v>76</v>
      </c>
      <c r="BY2" s="26">
        <v>77</v>
      </c>
      <c r="BZ2" s="26">
        <v>78</v>
      </c>
      <c r="CA2" s="26">
        <v>79</v>
      </c>
      <c r="CB2" s="26">
        <v>80</v>
      </c>
      <c r="CC2" s="26">
        <v>81</v>
      </c>
      <c r="CD2" s="26">
        <v>82</v>
      </c>
      <c r="CE2" s="26">
        <v>83</v>
      </c>
      <c r="CF2" s="26">
        <v>84</v>
      </c>
      <c r="CG2" s="26">
        <v>85</v>
      </c>
      <c r="CH2" s="26">
        <v>86</v>
      </c>
      <c r="CI2" s="26">
        <v>87</v>
      </c>
      <c r="CJ2" s="26">
        <v>88</v>
      </c>
      <c r="CK2" s="26">
        <v>89</v>
      </c>
      <c r="CL2" s="26">
        <v>90</v>
      </c>
      <c r="CM2" s="26">
        <v>91</v>
      </c>
      <c r="CN2" s="26">
        <v>92</v>
      </c>
      <c r="CO2" s="26">
        <v>93</v>
      </c>
      <c r="CP2" s="26">
        <v>94</v>
      </c>
      <c r="CQ2" s="26">
        <v>95</v>
      </c>
      <c r="CR2" s="26">
        <v>96</v>
      </c>
      <c r="CS2" s="26">
        <v>97</v>
      </c>
      <c r="CT2" s="26">
        <v>98</v>
      </c>
      <c r="CU2" s="26">
        <v>99</v>
      </c>
      <c r="CV2" s="26">
        <v>100</v>
      </c>
      <c r="CW2" s="26">
        <v>101</v>
      </c>
      <c r="CX2" s="26">
        <v>102</v>
      </c>
      <c r="CY2" s="26">
        <v>103</v>
      </c>
      <c r="CZ2" s="26">
        <v>104</v>
      </c>
      <c r="DA2" s="26">
        <v>105</v>
      </c>
      <c r="DB2" s="26">
        <v>106</v>
      </c>
      <c r="DC2" s="26">
        <v>107</v>
      </c>
      <c r="DD2" s="26">
        <v>108</v>
      </c>
      <c r="DE2" s="26">
        <v>109</v>
      </c>
      <c r="DF2" s="26">
        <v>110</v>
      </c>
      <c r="DG2" s="26">
        <v>111</v>
      </c>
      <c r="DH2" s="26">
        <v>112</v>
      </c>
      <c r="DI2" s="26">
        <v>113</v>
      </c>
      <c r="DJ2" s="26">
        <v>114</v>
      </c>
      <c r="DK2" s="26">
        <v>115</v>
      </c>
      <c r="DL2" s="26">
        <v>116</v>
      </c>
      <c r="DM2" s="26">
        <v>117</v>
      </c>
      <c r="DN2" s="26">
        <v>118</v>
      </c>
      <c r="DO2" s="26">
        <v>119</v>
      </c>
      <c r="DP2" s="26">
        <v>120</v>
      </c>
      <c r="DQ2" s="26">
        <v>121</v>
      </c>
      <c r="DR2" s="26">
        <v>122</v>
      </c>
      <c r="DS2" s="26">
        <v>123</v>
      </c>
      <c r="DT2" s="26">
        <v>124</v>
      </c>
      <c r="DU2" s="26">
        <v>125</v>
      </c>
      <c r="DV2" s="26">
        <v>126</v>
      </c>
      <c r="DW2" s="26">
        <v>127</v>
      </c>
      <c r="DX2" s="26">
        <v>128</v>
      </c>
      <c r="DY2" s="26">
        <v>129</v>
      </c>
      <c r="DZ2" s="26">
        <v>130</v>
      </c>
      <c r="EA2" s="26">
        <v>131</v>
      </c>
      <c r="EB2" s="26">
        <v>132</v>
      </c>
      <c r="EC2" s="26">
        <v>133</v>
      </c>
      <c r="ED2" s="26">
        <v>134</v>
      </c>
      <c r="EE2" s="26">
        <v>135</v>
      </c>
      <c r="EF2" s="26">
        <v>136</v>
      </c>
      <c r="EG2" s="26">
        <v>137</v>
      </c>
      <c r="EH2" s="26">
        <v>138</v>
      </c>
      <c r="EI2" s="26">
        <v>139</v>
      </c>
      <c r="EJ2" s="26">
        <v>140</v>
      </c>
      <c r="EK2" s="26">
        <v>141</v>
      </c>
      <c r="EL2" s="26">
        <v>142</v>
      </c>
      <c r="EM2" s="26">
        <v>143</v>
      </c>
      <c r="EN2" s="26">
        <v>144</v>
      </c>
      <c r="EO2" s="26">
        <v>145</v>
      </c>
      <c r="EP2" s="26">
        <v>146</v>
      </c>
      <c r="EQ2" s="26">
        <v>147</v>
      </c>
      <c r="ER2" s="26">
        <v>148</v>
      </c>
      <c r="ES2" s="26">
        <v>149</v>
      </c>
      <c r="ET2" s="26">
        <v>150</v>
      </c>
      <c r="EU2" s="26">
        <v>151</v>
      </c>
      <c r="EV2" s="26">
        <v>152</v>
      </c>
      <c r="EW2" s="26">
        <v>153</v>
      </c>
      <c r="EX2" s="26">
        <v>154</v>
      </c>
      <c r="EY2" s="26">
        <v>155</v>
      </c>
      <c r="EZ2" s="26">
        <v>156</v>
      </c>
      <c r="FA2" s="26">
        <v>157</v>
      </c>
      <c r="FB2" s="26">
        <v>158</v>
      </c>
      <c r="FC2" s="26">
        <v>159</v>
      </c>
      <c r="FD2" s="26">
        <v>160</v>
      </c>
      <c r="FE2" s="26">
        <v>161</v>
      </c>
      <c r="FF2" s="26">
        <v>162</v>
      </c>
      <c r="FG2" s="26">
        <v>163</v>
      </c>
      <c r="FH2" s="26">
        <v>164</v>
      </c>
      <c r="FI2" s="26">
        <v>165</v>
      </c>
      <c r="FJ2" s="26">
        <v>166</v>
      </c>
      <c r="FK2" s="26">
        <v>167</v>
      </c>
      <c r="FL2" s="26">
        <v>168</v>
      </c>
      <c r="FM2" s="26">
        <v>169</v>
      </c>
      <c r="FN2" s="26">
        <v>170</v>
      </c>
      <c r="FO2" s="26">
        <v>171</v>
      </c>
      <c r="FP2" s="26">
        <v>172</v>
      </c>
      <c r="FQ2" s="26">
        <v>173</v>
      </c>
      <c r="FR2" s="26">
        <v>174</v>
      </c>
      <c r="FS2" s="26">
        <v>175</v>
      </c>
      <c r="FT2" s="26">
        <v>176</v>
      </c>
      <c r="FU2" s="26">
        <v>177</v>
      </c>
      <c r="FV2" s="26">
        <v>178</v>
      </c>
      <c r="FW2" s="26">
        <v>179</v>
      </c>
      <c r="FX2" s="26">
        <v>180</v>
      </c>
      <c r="FY2" s="26">
        <v>181</v>
      </c>
      <c r="FZ2" s="26">
        <v>182</v>
      </c>
      <c r="GA2" s="26">
        <v>183</v>
      </c>
      <c r="GB2" s="26">
        <v>184</v>
      </c>
      <c r="GC2" s="26">
        <v>185</v>
      </c>
      <c r="GD2" s="26">
        <v>186</v>
      </c>
      <c r="GE2" s="26">
        <v>187</v>
      </c>
      <c r="GF2" s="26">
        <v>188</v>
      </c>
      <c r="GG2" s="26">
        <v>189</v>
      </c>
      <c r="GH2" s="26">
        <v>190</v>
      </c>
      <c r="GI2" s="26">
        <v>191</v>
      </c>
      <c r="GJ2" s="26">
        <v>192</v>
      </c>
      <c r="GK2" s="26">
        <v>193</v>
      </c>
      <c r="GL2" s="26">
        <v>194</v>
      </c>
      <c r="GM2" s="26">
        <v>195</v>
      </c>
      <c r="GN2" s="26">
        <v>196</v>
      </c>
      <c r="GO2" s="26">
        <v>197</v>
      </c>
      <c r="GP2" s="26">
        <v>198</v>
      </c>
      <c r="GQ2" s="26">
        <v>199</v>
      </c>
      <c r="GR2" s="26">
        <v>200</v>
      </c>
      <c r="GS2" s="26">
        <v>201</v>
      </c>
      <c r="GT2" s="26">
        <v>202</v>
      </c>
      <c r="GU2" s="26">
        <v>203</v>
      </c>
      <c r="GV2" s="26">
        <v>204</v>
      </c>
      <c r="GW2" s="26">
        <v>205</v>
      </c>
      <c r="GX2" s="26">
        <v>206</v>
      </c>
      <c r="GY2" s="26">
        <v>207</v>
      </c>
      <c r="GZ2" s="26">
        <v>208</v>
      </c>
      <c r="HA2" s="26">
        <v>209</v>
      </c>
      <c r="HB2" s="26">
        <v>210</v>
      </c>
      <c r="HC2" s="26">
        <v>211</v>
      </c>
      <c r="HD2" s="26">
        <v>212</v>
      </c>
      <c r="HE2" s="26">
        <v>213</v>
      </c>
      <c r="HF2" s="26">
        <v>214</v>
      </c>
      <c r="HG2" s="26">
        <v>215</v>
      </c>
      <c r="HH2" s="26">
        <v>216</v>
      </c>
      <c r="HI2" s="26">
        <v>217</v>
      </c>
      <c r="HJ2" s="26">
        <v>218</v>
      </c>
      <c r="HK2" s="26">
        <v>219</v>
      </c>
      <c r="HL2" s="26">
        <v>220</v>
      </c>
      <c r="HM2" s="26">
        <v>221</v>
      </c>
      <c r="HN2" s="26">
        <v>222</v>
      </c>
      <c r="HO2" s="26">
        <v>223</v>
      </c>
      <c r="HP2" s="26">
        <v>224</v>
      </c>
      <c r="HQ2" s="26">
        <v>225</v>
      </c>
      <c r="HR2" s="26">
        <v>226</v>
      </c>
      <c r="HS2" s="26">
        <v>227</v>
      </c>
      <c r="HT2" s="26">
        <v>228</v>
      </c>
      <c r="HU2" s="26">
        <v>229</v>
      </c>
      <c r="HV2" s="26">
        <v>230</v>
      </c>
      <c r="HW2" s="26">
        <v>231</v>
      </c>
      <c r="HX2" s="26">
        <v>232</v>
      </c>
      <c r="HY2" s="26">
        <v>233</v>
      </c>
      <c r="HZ2" s="26">
        <v>234</v>
      </c>
      <c r="IA2" s="26">
        <v>235</v>
      </c>
      <c r="IB2" s="26">
        <v>236</v>
      </c>
      <c r="IC2" s="26">
        <v>237</v>
      </c>
      <c r="ID2" s="26">
        <v>238</v>
      </c>
      <c r="IE2" s="26">
        <v>239</v>
      </c>
      <c r="IF2" s="26">
        <v>240</v>
      </c>
      <c r="IG2" s="26">
        <v>241</v>
      </c>
      <c r="IH2" s="26">
        <v>242</v>
      </c>
      <c r="II2" s="26">
        <v>243</v>
      </c>
      <c r="IJ2" s="26">
        <v>244</v>
      </c>
      <c r="IK2" s="26">
        <v>245</v>
      </c>
      <c r="IL2" s="26">
        <v>246</v>
      </c>
      <c r="IM2" s="26">
        <v>247</v>
      </c>
      <c r="IN2" s="26">
        <v>248</v>
      </c>
      <c r="IO2" s="26">
        <v>249</v>
      </c>
      <c r="IP2" s="26">
        <v>250</v>
      </c>
      <c r="IQ2" s="26">
        <v>251</v>
      </c>
      <c r="IR2" s="26">
        <v>252</v>
      </c>
      <c r="IS2" s="26">
        <v>253</v>
      </c>
      <c r="IU2" s="68">
        <v>2</v>
      </c>
    </row>
    <row r="3" spans="1:255" ht="20.100000000000001" customHeight="1" thickBot="1" x14ac:dyDescent="0.2">
      <c r="A3" s="5">
        <v>1</v>
      </c>
      <c r="B3" s="5">
        <v>2</v>
      </c>
      <c r="C3" s="5">
        <v>3</v>
      </c>
      <c r="D3" s="5">
        <v>4</v>
      </c>
      <c r="E3" s="5">
        <v>5</v>
      </c>
      <c r="F3" s="5">
        <v>6</v>
      </c>
      <c r="G3" s="5">
        <v>7</v>
      </c>
      <c r="H3" s="5">
        <v>8</v>
      </c>
      <c r="I3" s="5">
        <v>9</v>
      </c>
      <c r="J3" s="5">
        <v>10</v>
      </c>
      <c r="K3" s="5">
        <v>11</v>
      </c>
      <c r="L3" s="5">
        <v>12</v>
      </c>
      <c r="M3" s="5">
        <v>13</v>
      </c>
      <c r="N3" s="5">
        <v>14</v>
      </c>
      <c r="O3" s="5">
        <v>15</v>
      </c>
      <c r="P3" s="5">
        <v>16</v>
      </c>
      <c r="Q3" s="5">
        <v>17</v>
      </c>
      <c r="R3" s="5">
        <v>18</v>
      </c>
      <c r="S3" s="5">
        <v>19</v>
      </c>
      <c r="T3" s="5">
        <v>20</v>
      </c>
      <c r="U3" s="5">
        <v>21</v>
      </c>
      <c r="V3" s="5">
        <v>22</v>
      </c>
      <c r="W3" s="5">
        <v>23</v>
      </c>
      <c r="X3" s="5">
        <v>24</v>
      </c>
      <c r="Y3" s="5">
        <v>25</v>
      </c>
      <c r="Z3" s="5">
        <v>26</v>
      </c>
      <c r="AA3" s="5">
        <v>27</v>
      </c>
      <c r="AB3" s="5">
        <v>28</v>
      </c>
      <c r="AC3" s="5">
        <v>29</v>
      </c>
      <c r="AD3" s="5">
        <v>30</v>
      </c>
      <c r="AE3" s="5">
        <v>31</v>
      </c>
      <c r="AF3" s="5">
        <v>32</v>
      </c>
      <c r="AG3" s="5">
        <v>33</v>
      </c>
      <c r="AH3" s="5">
        <v>34</v>
      </c>
      <c r="AI3" s="5">
        <v>35</v>
      </c>
      <c r="AJ3" s="5">
        <v>36</v>
      </c>
      <c r="AK3" s="5">
        <v>37</v>
      </c>
      <c r="AL3" s="5">
        <v>38</v>
      </c>
      <c r="AM3" s="5">
        <v>39</v>
      </c>
      <c r="AN3" s="5">
        <v>40</v>
      </c>
      <c r="AO3" s="5">
        <v>41</v>
      </c>
      <c r="AP3" s="5">
        <v>42</v>
      </c>
      <c r="AQ3" s="5">
        <v>43</v>
      </c>
      <c r="AR3" s="5">
        <v>44</v>
      </c>
      <c r="AS3" s="5">
        <v>45</v>
      </c>
      <c r="AT3" s="5">
        <v>46</v>
      </c>
      <c r="AU3" s="5">
        <v>47</v>
      </c>
      <c r="AV3" s="5">
        <v>48</v>
      </c>
      <c r="AW3" s="5">
        <v>49</v>
      </c>
      <c r="AX3" s="5">
        <v>50</v>
      </c>
      <c r="AY3" s="5">
        <v>51</v>
      </c>
      <c r="AZ3" s="5">
        <v>52</v>
      </c>
      <c r="BA3" s="5">
        <v>53</v>
      </c>
      <c r="BB3" s="5">
        <v>54</v>
      </c>
      <c r="BC3" s="5">
        <v>55</v>
      </c>
      <c r="BD3" s="5">
        <v>56</v>
      </c>
      <c r="BE3" s="5">
        <v>57</v>
      </c>
      <c r="BF3" s="5">
        <v>58</v>
      </c>
      <c r="BG3" s="5">
        <v>59</v>
      </c>
      <c r="BH3" s="5">
        <v>60</v>
      </c>
      <c r="BI3" s="5">
        <v>61</v>
      </c>
      <c r="BJ3" s="5">
        <v>62</v>
      </c>
      <c r="BK3" s="5">
        <v>63</v>
      </c>
      <c r="BL3" s="5">
        <v>64</v>
      </c>
      <c r="BM3" s="5">
        <v>65</v>
      </c>
      <c r="BN3" s="5">
        <v>66</v>
      </c>
      <c r="BO3" s="5">
        <v>67</v>
      </c>
      <c r="BP3" s="5">
        <v>68</v>
      </c>
      <c r="BQ3" s="5">
        <v>69</v>
      </c>
      <c r="BR3" s="5">
        <v>70</v>
      </c>
      <c r="BS3" s="5">
        <v>71</v>
      </c>
      <c r="BT3" s="5">
        <v>72</v>
      </c>
      <c r="BU3" s="5">
        <v>73</v>
      </c>
      <c r="BV3" s="5">
        <v>74</v>
      </c>
      <c r="BW3" s="5">
        <v>75</v>
      </c>
      <c r="BX3" s="5">
        <v>76</v>
      </c>
      <c r="BY3" s="5">
        <v>77</v>
      </c>
      <c r="BZ3" s="5">
        <v>78</v>
      </c>
      <c r="CA3" s="5">
        <v>79</v>
      </c>
      <c r="CB3" s="5">
        <v>80</v>
      </c>
      <c r="CC3" s="5">
        <v>81</v>
      </c>
      <c r="CD3" s="5">
        <v>82</v>
      </c>
      <c r="CE3" s="5">
        <v>83</v>
      </c>
      <c r="CF3" s="5">
        <v>84</v>
      </c>
      <c r="CG3" s="5">
        <v>85</v>
      </c>
      <c r="CH3" s="5">
        <v>86</v>
      </c>
      <c r="CI3" s="5">
        <v>87</v>
      </c>
      <c r="CJ3" s="5">
        <v>88</v>
      </c>
      <c r="CK3" s="5">
        <v>92</v>
      </c>
      <c r="CL3" s="5">
        <v>93</v>
      </c>
      <c r="CM3" s="5">
        <v>94</v>
      </c>
      <c r="CN3" s="5">
        <v>95</v>
      </c>
      <c r="CO3" s="5">
        <v>96</v>
      </c>
      <c r="CP3" s="5">
        <v>97</v>
      </c>
      <c r="CQ3" s="5">
        <v>98</v>
      </c>
      <c r="CR3" s="5">
        <v>99</v>
      </c>
      <c r="CS3" s="5">
        <v>100</v>
      </c>
      <c r="CT3" s="5">
        <v>101</v>
      </c>
      <c r="CU3" s="5">
        <v>102</v>
      </c>
      <c r="CV3" s="5">
        <v>103</v>
      </c>
      <c r="CW3" s="5">
        <v>104</v>
      </c>
      <c r="CX3" s="5">
        <v>105</v>
      </c>
      <c r="CY3" s="5">
        <v>106</v>
      </c>
      <c r="CZ3" s="5">
        <v>107</v>
      </c>
      <c r="DA3" s="5">
        <v>108</v>
      </c>
      <c r="DB3" s="5">
        <v>109</v>
      </c>
      <c r="DC3" s="5">
        <v>110</v>
      </c>
      <c r="DD3" s="5">
        <v>111</v>
      </c>
      <c r="DE3" s="5">
        <v>112</v>
      </c>
      <c r="DF3" s="5">
        <v>113</v>
      </c>
      <c r="DG3" s="5">
        <v>114</v>
      </c>
      <c r="DH3" s="5">
        <v>115</v>
      </c>
      <c r="DI3" s="5">
        <v>116</v>
      </c>
      <c r="DJ3" s="5">
        <v>117</v>
      </c>
      <c r="DK3" s="5">
        <v>118</v>
      </c>
      <c r="DL3" s="5">
        <v>119</v>
      </c>
      <c r="DM3" s="5">
        <v>120</v>
      </c>
      <c r="DN3" s="5">
        <v>121</v>
      </c>
      <c r="DO3" s="5">
        <v>122</v>
      </c>
      <c r="DP3" s="5">
        <v>123</v>
      </c>
      <c r="DQ3" s="5">
        <v>124</v>
      </c>
      <c r="DR3" s="5">
        <v>125</v>
      </c>
      <c r="DS3" s="5">
        <v>126</v>
      </c>
      <c r="DT3" s="5">
        <v>127</v>
      </c>
      <c r="DU3" s="5">
        <v>128</v>
      </c>
      <c r="DV3" s="5">
        <v>129</v>
      </c>
      <c r="DW3" s="5">
        <v>130</v>
      </c>
      <c r="DX3" s="5">
        <v>131</v>
      </c>
      <c r="DY3" s="5">
        <v>132</v>
      </c>
      <c r="DZ3" s="5">
        <v>133</v>
      </c>
      <c r="EA3" s="5">
        <v>134</v>
      </c>
      <c r="EB3" s="5">
        <v>135</v>
      </c>
      <c r="EC3" s="5">
        <v>136</v>
      </c>
      <c r="ED3" s="5">
        <v>137</v>
      </c>
      <c r="EE3" s="5">
        <v>138</v>
      </c>
      <c r="EF3" s="5">
        <v>139</v>
      </c>
      <c r="EG3" s="5">
        <v>140</v>
      </c>
      <c r="EH3" s="5">
        <v>141</v>
      </c>
      <c r="EI3" s="5">
        <v>142</v>
      </c>
      <c r="EJ3" s="5">
        <v>143</v>
      </c>
      <c r="EK3" s="5">
        <v>144</v>
      </c>
      <c r="EL3" s="5">
        <v>145</v>
      </c>
      <c r="EM3" s="5">
        <v>146</v>
      </c>
      <c r="EN3" s="5">
        <v>147</v>
      </c>
      <c r="EO3" s="5">
        <v>148</v>
      </c>
      <c r="EP3" s="5">
        <v>149</v>
      </c>
      <c r="EQ3" s="5">
        <v>150</v>
      </c>
      <c r="ER3" s="5">
        <v>151</v>
      </c>
      <c r="ES3" s="5">
        <v>152</v>
      </c>
      <c r="ET3" s="5">
        <v>153</v>
      </c>
      <c r="EU3" s="5">
        <v>154</v>
      </c>
      <c r="EV3" s="5">
        <v>155</v>
      </c>
      <c r="EW3" s="5">
        <v>156</v>
      </c>
      <c r="EX3" s="5">
        <v>157</v>
      </c>
      <c r="EY3" s="5">
        <v>158</v>
      </c>
      <c r="EZ3" s="5">
        <v>159</v>
      </c>
      <c r="FA3" s="5">
        <v>160</v>
      </c>
      <c r="FB3" s="5">
        <v>161</v>
      </c>
      <c r="FC3" s="5">
        <v>162</v>
      </c>
      <c r="FD3" s="5">
        <v>163</v>
      </c>
      <c r="FE3" s="5">
        <v>164</v>
      </c>
      <c r="FF3" s="5">
        <v>165</v>
      </c>
      <c r="FG3" s="5">
        <v>166</v>
      </c>
      <c r="FH3" s="5">
        <v>167</v>
      </c>
      <c r="FI3" s="5">
        <v>168</v>
      </c>
      <c r="FJ3" s="5">
        <v>169</v>
      </c>
      <c r="FK3" s="5">
        <v>170</v>
      </c>
      <c r="FL3" s="5">
        <v>171</v>
      </c>
      <c r="FM3" s="5">
        <v>172</v>
      </c>
      <c r="FN3" s="5">
        <v>173</v>
      </c>
      <c r="FO3" s="5">
        <v>174</v>
      </c>
      <c r="FP3" s="5">
        <v>175</v>
      </c>
      <c r="FQ3" s="5">
        <v>176</v>
      </c>
      <c r="FR3" s="5">
        <v>177</v>
      </c>
      <c r="FS3" s="5">
        <v>178</v>
      </c>
      <c r="FT3" s="5">
        <v>179</v>
      </c>
      <c r="FU3" s="5">
        <v>180</v>
      </c>
      <c r="FV3" s="5">
        <v>181</v>
      </c>
      <c r="FW3" s="5">
        <v>182</v>
      </c>
      <c r="FX3" s="5">
        <v>183</v>
      </c>
      <c r="FY3" s="5">
        <v>184</v>
      </c>
      <c r="FZ3" s="5">
        <v>185</v>
      </c>
      <c r="GA3" s="5">
        <v>186</v>
      </c>
      <c r="GB3" s="5">
        <v>187</v>
      </c>
      <c r="GC3" s="5">
        <v>188</v>
      </c>
      <c r="GD3" s="5">
        <v>189</v>
      </c>
      <c r="GE3" s="5">
        <v>190</v>
      </c>
      <c r="GF3" s="5">
        <v>191</v>
      </c>
      <c r="GG3" s="5">
        <v>192</v>
      </c>
      <c r="GH3" s="5">
        <v>193</v>
      </c>
      <c r="GI3" s="5">
        <v>194</v>
      </c>
      <c r="GJ3" s="5">
        <v>195</v>
      </c>
      <c r="GK3" s="5">
        <v>196</v>
      </c>
      <c r="GL3" s="5">
        <v>197</v>
      </c>
      <c r="GM3" s="5">
        <v>198</v>
      </c>
      <c r="GN3" s="5">
        <v>199</v>
      </c>
      <c r="GO3" s="5">
        <v>200</v>
      </c>
      <c r="GP3" s="5">
        <v>201</v>
      </c>
      <c r="GQ3" s="5">
        <v>202</v>
      </c>
      <c r="GR3" s="5">
        <v>203</v>
      </c>
      <c r="GS3" s="5">
        <v>204</v>
      </c>
      <c r="GT3" s="5">
        <v>206</v>
      </c>
      <c r="GU3" s="5">
        <v>207</v>
      </c>
      <c r="GV3" s="5">
        <v>208</v>
      </c>
      <c r="GW3" s="5">
        <v>209</v>
      </c>
      <c r="GX3" s="5">
        <v>210</v>
      </c>
      <c r="GY3" s="5">
        <v>211</v>
      </c>
      <c r="GZ3" s="5">
        <v>212</v>
      </c>
      <c r="HA3" s="5">
        <v>213</v>
      </c>
      <c r="HB3" s="5">
        <v>214</v>
      </c>
      <c r="HC3" s="5">
        <v>215</v>
      </c>
      <c r="HD3" s="5">
        <v>216</v>
      </c>
      <c r="HE3" s="5">
        <v>217</v>
      </c>
      <c r="HF3" s="5">
        <v>218</v>
      </c>
      <c r="HG3" s="5">
        <v>219</v>
      </c>
      <c r="HH3" s="5">
        <v>220</v>
      </c>
      <c r="HI3" s="5">
        <v>221</v>
      </c>
      <c r="HJ3" s="5">
        <v>222</v>
      </c>
      <c r="HK3" s="5">
        <v>223</v>
      </c>
      <c r="HL3" s="5">
        <v>224</v>
      </c>
      <c r="HM3" s="5">
        <v>225</v>
      </c>
      <c r="HN3" s="5">
        <v>226</v>
      </c>
      <c r="HO3" s="5">
        <v>227</v>
      </c>
      <c r="HP3" s="5">
        <v>232</v>
      </c>
      <c r="HQ3" s="5">
        <v>233</v>
      </c>
      <c r="HR3" s="5">
        <v>234</v>
      </c>
      <c r="HS3" s="5">
        <v>235</v>
      </c>
      <c r="HT3" s="5">
        <v>236</v>
      </c>
      <c r="HU3" s="5">
        <v>237</v>
      </c>
      <c r="HV3" s="5">
        <v>238</v>
      </c>
      <c r="HW3" s="5">
        <v>239</v>
      </c>
      <c r="HX3" s="5">
        <v>241</v>
      </c>
      <c r="HY3" s="5">
        <v>242</v>
      </c>
      <c r="HZ3" s="5">
        <v>243</v>
      </c>
      <c r="IA3" s="5">
        <v>244</v>
      </c>
      <c r="IB3" s="5">
        <v>245</v>
      </c>
      <c r="IC3" s="5">
        <v>246</v>
      </c>
      <c r="ID3" s="5">
        <v>247</v>
      </c>
      <c r="IE3" s="5">
        <v>248</v>
      </c>
      <c r="IF3" s="5">
        <v>249</v>
      </c>
      <c r="IG3" s="5">
        <v>250</v>
      </c>
      <c r="IH3" s="5">
        <v>252</v>
      </c>
      <c r="II3" s="5">
        <v>253</v>
      </c>
      <c r="IJ3" s="5">
        <v>254</v>
      </c>
      <c r="IK3" s="5">
        <v>255</v>
      </c>
      <c r="IL3" s="5">
        <v>256</v>
      </c>
      <c r="IM3" s="5">
        <v>257</v>
      </c>
      <c r="IN3" s="5">
        <v>258</v>
      </c>
      <c r="IO3" s="5">
        <v>259</v>
      </c>
      <c r="IP3" s="5">
        <v>260</v>
      </c>
      <c r="IQ3" s="5">
        <v>261</v>
      </c>
      <c r="IR3" s="5">
        <v>263</v>
      </c>
      <c r="IS3" s="5">
        <v>264</v>
      </c>
      <c r="IU3" s="68">
        <v>3</v>
      </c>
    </row>
    <row r="4" spans="1:255" ht="20.100000000000001" customHeight="1" x14ac:dyDescent="0.15">
      <c r="A4" s="69" t="s">
        <v>162</v>
      </c>
      <c r="B4" s="70"/>
      <c r="C4" s="70"/>
      <c r="D4" s="70"/>
      <c r="E4" s="70"/>
      <c r="F4" s="70"/>
      <c r="G4" s="70"/>
      <c r="H4" s="70"/>
      <c r="I4" s="70"/>
      <c r="J4" s="70"/>
      <c r="K4" s="70"/>
      <c r="L4" s="70"/>
      <c r="M4" s="70"/>
      <c r="N4" s="70"/>
      <c r="O4" s="70"/>
      <c r="P4" s="70"/>
      <c r="Q4" s="70"/>
      <c r="R4" s="70"/>
      <c r="S4" s="70"/>
      <c r="T4" s="70"/>
      <c r="U4" s="70"/>
      <c r="V4" s="70"/>
      <c r="W4" s="70"/>
      <c r="X4" s="70"/>
      <c r="Y4" s="70"/>
      <c r="Z4" s="71"/>
      <c r="AA4" s="72" t="s">
        <v>167</v>
      </c>
      <c r="AB4" s="73"/>
      <c r="AC4" s="73"/>
      <c r="AD4" s="73"/>
      <c r="AE4" s="73"/>
      <c r="AF4" s="73"/>
      <c r="AG4" s="73"/>
      <c r="AH4" s="73"/>
      <c r="AI4" s="73"/>
      <c r="AJ4" s="73"/>
      <c r="AK4" s="73"/>
      <c r="AL4" s="73"/>
      <c r="AM4" s="73"/>
      <c r="AN4" s="73"/>
      <c r="AO4" s="73"/>
      <c r="AP4" s="73"/>
      <c r="AQ4" s="73"/>
      <c r="AR4" s="73"/>
      <c r="AS4" s="73"/>
      <c r="AT4" s="73"/>
      <c r="AU4" s="73"/>
      <c r="AV4" s="73"/>
      <c r="AW4" s="73"/>
      <c r="AX4" s="73"/>
      <c r="AY4" s="73"/>
      <c r="AZ4" s="73"/>
      <c r="BA4" s="73"/>
      <c r="BB4" s="73"/>
      <c r="BC4" s="73"/>
      <c r="BD4" s="73"/>
      <c r="BE4" s="73"/>
      <c r="BF4" s="73"/>
      <c r="BG4" s="73"/>
      <c r="BH4" s="73"/>
      <c r="BI4" s="73"/>
      <c r="BJ4" s="73"/>
      <c r="BK4" s="73"/>
      <c r="BL4" s="73"/>
      <c r="BM4" s="73"/>
      <c r="BN4" s="73"/>
      <c r="BO4" s="73"/>
      <c r="BP4" s="73"/>
      <c r="BQ4" s="73"/>
      <c r="BR4" s="73"/>
      <c r="BS4" s="73"/>
      <c r="BT4" s="73"/>
      <c r="BU4" s="73"/>
      <c r="BV4" s="73"/>
      <c r="BW4" s="73"/>
      <c r="BX4" s="73"/>
      <c r="BY4" s="73"/>
      <c r="BZ4" s="73"/>
      <c r="CA4" s="73"/>
      <c r="CB4" s="73"/>
      <c r="CC4" s="73"/>
      <c r="CD4" s="73"/>
      <c r="CE4" s="73"/>
      <c r="CF4" s="73"/>
      <c r="CG4" s="73"/>
      <c r="CH4" s="73"/>
      <c r="CI4" s="73"/>
      <c r="CJ4" s="73"/>
      <c r="CK4" s="73"/>
      <c r="CL4" s="73"/>
      <c r="CM4" s="73"/>
      <c r="CN4" s="73"/>
      <c r="CO4" s="73"/>
      <c r="CP4" s="73"/>
      <c r="CQ4" s="73"/>
      <c r="CR4" s="73"/>
      <c r="CS4" s="73"/>
      <c r="CT4" s="73"/>
      <c r="CU4" s="73"/>
      <c r="CV4" s="73"/>
      <c r="CW4" s="73"/>
      <c r="CX4" s="73"/>
      <c r="CY4" s="73"/>
      <c r="CZ4" s="73"/>
      <c r="DA4" s="73"/>
      <c r="DB4" s="73"/>
      <c r="DC4" s="73"/>
      <c r="DD4" s="73"/>
      <c r="DE4" s="73"/>
      <c r="DF4" s="73"/>
      <c r="DG4" s="73"/>
      <c r="DH4" s="74"/>
      <c r="DI4" s="75" t="s">
        <v>168</v>
      </c>
      <c r="DJ4" s="76"/>
      <c r="DK4" s="76"/>
      <c r="DL4" s="76"/>
      <c r="DM4" s="76"/>
      <c r="DN4" s="76"/>
      <c r="DO4" s="76"/>
      <c r="DP4" s="76"/>
      <c r="DQ4" s="76"/>
      <c r="DR4" s="76"/>
      <c r="DS4" s="76"/>
      <c r="DT4" s="76"/>
      <c r="DU4" s="76"/>
      <c r="DV4" s="76"/>
      <c r="DW4" s="76"/>
      <c r="DX4" s="76"/>
      <c r="DY4" s="76"/>
      <c r="DZ4" s="76"/>
      <c r="EA4" s="76"/>
      <c r="EB4" s="76"/>
      <c r="EC4" s="76"/>
      <c r="ED4" s="76"/>
      <c r="EE4" s="76"/>
      <c r="EF4" s="76"/>
      <c r="EG4" s="76"/>
      <c r="EH4" s="76"/>
      <c r="EI4" s="76"/>
      <c r="EJ4" s="76"/>
      <c r="EK4" s="76"/>
      <c r="EL4" s="76"/>
      <c r="EM4" s="76"/>
      <c r="EN4" s="76"/>
      <c r="EO4" s="76"/>
      <c r="EP4" s="76"/>
      <c r="EQ4" s="76"/>
      <c r="ER4" s="76"/>
      <c r="ES4" s="76"/>
      <c r="ET4" s="76"/>
      <c r="EU4" s="76"/>
      <c r="EV4" s="76"/>
      <c r="EW4" s="76"/>
      <c r="EX4" s="76"/>
      <c r="EY4" s="76"/>
      <c r="EZ4" s="76"/>
      <c r="FA4" s="76"/>
      <c r="FB4" s="76"/>
      <c r="FC4" s="76"/>
      <c r="FD4" s="76"/>
      <c r="FE4" s="76"/>
      <c r="FF4" s="76"/>
      <c r="FG4" s="76"/>
      <c r="FH4" s="77"/>
      <c r="FI4" s="2536" t="s">
        <v>169</v>
      </c>
      <c r="FJ4" s="2537"/>
      <c r="FK4" s="2537"/>
      <c r="FL4" s="2537"/>
      <c r="FM4" s="2537"/>
      <c r="FN4" s="2537"/>
      <c r="FO4" s="2537"/>
      <c r="FP4" s="2537"/>
      <c r="FQ4" s="2537"/>
      <c r="FR4" s="2537"/>
      <c r="FS4" s="2538"/>
      <c r="FT4" s="78" t="s">
        <v>170</v>
      </c>
      <c r="FU4" s="79"/>
      <c r="FV4" s="79"/>
      <c r="FW4" s="79"/>
      <c r="FX4" s="79"/>
      <c r="FY4" s="79"/>
      <c r="FZ4" s="79"/>
      <c r="GA4" s="79"/>
      <c r="GB4" s="79"/>
      <c r="GC4" s="79"/>
      <c r="GD4" s="79"/>
      <c r="GE4" s="79"/>
      <c r="GF4" s="79"/>
      <c r="GG4" s="79"/>
      <c r="GH4" s="79"/>
      <c r="GI4" s="79"/>
      <c r="GJ4" s="79"/>
      <c r="GK4" s="79"/>
      <c r="GL4" s="79"/>
      <c r="GM4" s="79"/>
      <c r="GN4" s="79"/>
      <c r="GO4" s="79"/>
      <c r="GP4" s="79"/>
      <c r="GQ4" s="79"/>
      <c r="GR4" s="79"/>
      <c r="GS4" s="79"/>
      <c r="GT4" s="79"/>
      <c r="GU4" s="79"/>
      <c r="GV4" s="80"/>
      <c r="GW4" s="79"/>
      <c r="GX4" s="79"/>
      <c r="GY4" s="81"/>
      <c r="GZ4" s="79"/>
      <c r="HA4" s="79"/>
      <c r="HB4" s="79"/>
      <c r="HC4" s="79"/>
      <c r="HD4" s="80"/>
      <c r="HE4" s="79"/>
      <c r="HF4" s="79"/>
      <c r="HG4" s="81"/>
      <c r="HH4" s="79"/>
      <c r="HI4" s="79"/>
      <c r="HJ4" s="79"/>
      <c r="HK4" s="82"/>
      <c r="HL4" s="83" t="s">
        <v>171</v>
      </c>
      <c r="HM4" s="84"/>
      <c r="HN4" s="84"/>
      <c r="HO4" s="84"/>
      <c r="HP4" s="84"/>
      <c r="HQ4" s="84"/>
      <c r="HR4" s="84"/>
      <c r="HS4" s="84"/>
      <c r="HT4" s="84"/>
      <c r="HU4" s="84"/>
      <c r="HV4" s="84"/>
      <c r="HW4" s="84"/>
      <c r="HX4" s="84"/>
      <c r="HY4" s="84"/>
      <c r="HZ4" s="84"/>
      <c r="IA4" s="84"/>
      <c r="IB4" s="84"/>
      <c r="IC4" s="84"/>
      <c r="ID4" s="84"/>
      <c r="IE4" s="84"/>
      <c r="IF4" s="84"/>
      <c r="IG4" s="84"/>
      <c r="IH4" s="84"/>
      <c r="II4" s="84"/>
      <c r="IJ4" s="84"/>
      <c r="IK4" s="84"/>
      <c r="IL4" s="84"/>
      <c r="IM4" s="84"/>
      <c r="IN4" s="84"/>
      <c r="IO4" s="84"/>
      <c r="IP4" s="84"/>
      <c r="IQ4" s="84"/>
      <c r="IR4" s="84"/>
      <c r="IS4" s="84"/>
      <c r="IT4" s="85"/>
      <c r="IU4" s="68">
        <v>4</v>
      </c>
    </row>
    <row r="5" spans="1:255" ht="69.95" customHeight="1" x14ac:dyDescent="0.15">
      <c r="A5" s="86" t="s">
        <v>48</v>
      </c>
      <c r="B5" s="87" t="s">
        <v>49</v>
      </c>
      <c r="C5" s="88"/>
      <c r="D5" s="87" t="s">
        <v>50</v>
      </c>
      <c r="E5" s="89"/>
      <c r="F5" s="89"/>
      <c r="G5" s="89"/>
      <c r="H5" s="89"/>
      <c r="I5" s="89"/>
      <c r="J5" s="89"/>
      <c r="K5" s="88"/>
      <c r="L5" s="87" t="s">
        <v>23</v>
      </c>
      <c r="M5" s="89"/>
      <c r="N5" s="89"/>
      <c r="O5" s="89"/>
      <c r="P5" s="89"/>
      <c r="Q5" s="89"/>
      <c r="R5" s="89"/>
      <c r="S5" s="88"/>
      <c r="T5" s="87" t="s">
        <v>35</v>
      </c>
      <c r="U5" s="89"/>
      <c r="V5" s="89"/>
      <c r="W5" s="89"/>
      <c r="X5" s="89"/>
      <c r="Y5" s="89"/>
      <c r="Z5" s="90"/>
      <c r="AA5" s="91" t="s">
        <v>56</v>
      </c>
      <c r="AB5" s="89"/>
      <c r="AC5" s="89"/>
      <c r="AD5" s="89"/>
      <c r="AE5" s="89"/>
      <c r="AF5" s="89"/>
      <c r="AG5" s="88"/>
      <c r="AH5" s="87" t="s">
        <v>430</v>
      </c>
      <c r="AI5" s="89"/>
      <c r="AJ5" s="89"/>
      <c r="AK5" s="89"/>
      <c r="AL5" s="88"/>
      <c r="AM5" s="87" t="s">
        <v>3</v>
      </c>
      <c r="AN5" s="89"/>
      <c r="AO5" s="89"/>
      <c r="AP5" s="89"/>
      <c r="AQ5" s="89"/>
      <c r="AR5" s="89"/>
      <c r="AS5" s="89"/>
      <c r="AT5" s="89"/>
      <c r="AU5" s="89"/>
      <c r="AV5" s="89"/>
      <c r="AW5" s="92" t="s">
        <v>68</v>
      </c>
      <c r="AX5" s="93"/>
      <c r="AY5" s="93"/>
      <c r="AZ5" s="94">
        <v>1</v>
      </c>
      <c r="BA5" s="95" t="s">
        <v>68</v>
      </c>
      <c r="BB5" s="93"/>
      <c r="BC5" s="93"/>
      <c r="BD5" s="94">
        <v>2</v>
      </c>
      <c r="BE5" s="95" t="s">
        <v>68</v>
      </c>
      <c r="BF5" s="93"/>
      <c r="BG5" s="93"/>
      <c r="BH5" s="94">
        <v>3</v>
      </c>
      <c r="BI5" s="95" t="s">
        <v>68</v>
      </c>
      <c r="BJ5" s="93"/>
      <c r="BK5" s="93"/>
      <c r="BL5" s="94">
        <v>4</v>
      </c>
      <c r="BM5" s="95" t="s">
        <v>68</v>
      </c>
      <c r="BN5" s="96"/>
      <c r="BO5" s="96"/>
      <c r="BP5" s="97">
        <v>5</v>
      </c>
      <c r="BQ5" s="95" t="s">
        <v>68</v>
      </c>
      <c r="BR5" s="93"/>
      <c r="BS5" s="93"/>
      <c r="BT5" s="94">
        <v>6</v>
      </c>
      <c r="BU5" s="95" t="s">
        <v>68</v>
      </c>
      <c r="BV5" s="93"/>
      <c r="BW5" s="93"/>
      <c r="BX5" s="94">
        <v>7</v>
      </c>
      <c r="BY5" s="95" t="s">
        <v>68</v>
      </c>
      <c r="BZ5" s="93"/>
      <c r="CA5" s="93"/>
      <c r="CB5" s="94">
        <v>8</v>
      </c>
      <c r="CC5" s="95" t="s">
        <v>68</v>
      </c>
      <c r="CD5" s="93"/>
      <c r="CE5" s="93"/>
      <c r="CF5" s="93">
        <v>9</v>
      </c>
      <c r="CG5" s="95" t="s">
        <v>68</v>
      </c>
      <c r="CH5" s="93"/>
      <c r="CI5" s="93"/>
      <c r="CJ5" s="98">
        <v>10</v>
      </c>
      <c r="CK5" s="89" t="s">
        <v>27</v>
      </c>
      <c r="CL5" s="89"/>
      <c r="CM5" s="89"/>
      <c r="CN5" s="89"/>
      <c r="CO5" s="89"/>
      <c r="CP5" s="89"/>
      <c r="CQ5" s="88"/>
      <c r="CR5" s="87" t="s">
        <v>73</v>
      </c>
      <c r="CS5" s="89"/>
      <c r="CT5" s="89"/>
      <c r="CU5" s="88"/>
      <c r="CV5" s="87" t="s">
        <v>75</v>
      </c>
      <c r="CW5" s="89"/>
      <c r="CX5" s="89"/>
      <c r="CY5" s="88"/>
      <c r="CZ5" s="87" t="s">
        <v>81</v>
      </c>
      <c r="DA5" s="89"/>
      <c r="DB5" s="88"/>
      <c r="DC5" s="87" t="s">
        <v>431</v>
      </c>
      <c r="DD5" s="88"/>
      <c r="DE5" s="87" t="s">
        <v>86</v>
      </c>
      <c r="DF5" s="88"/>
      <c r="DG5" s="87" t="s">
        <v>432</v>
      </c>
      <c r="DH5" s="90"/>
      <c r="DI5" s="91" t="s">
        <v>89</v>
      </c>
      <c r="DJ5" s="89"/>
      <c r="DK5" s="89"/>
      <c r="DL5" s="89"/>
      <c r="DM5" s="88"/>
      <c r="DN5" s="87" t="s">
        <v>94</v>
      </c>
      <c r="DO5" s="89"/>
      <c r="DP5" s="89"/>
      <c r="DQ5" s="89"/>
      <c r="DR5" s="88"/>
      <c r="DS5" s="3" t="s">
        <v>95</v>
      </c>
      <c r="DT5" s="87" t="s">
        <v>97</v>
      </c>
      <c r="DU5" s="89"/>
      <c r="DV5" s="89"/>
      <c r="DW5" s="89"/>
      <c r="DX5" s="88"/>
      <c r="DY5" s="3" t="s">
        <v>99</v>
      </c>
      <c r="DZ5" s="87" t="s">
        <v>98</v>
      </c>
      <c r="EA5" s="89"/>
      <c r="EB5" s="89"/>
      <c r="EC5" s="88"/>
      <c r="ED5" s="87" t="s">
        <v>100</v>
      </c>
      <c r="EE5" s="89"/>
      <c r="EF5" s="89"/>
      <c r="EG5" s="88"/>
      <c r="EH5" s="87" t="s">
        <v>104</v>
      </c>
      <c r="EI5" s="89"/>
      <c r="EJ5" s="89"/>
      <c r="EK5" s="88"/>
      <c r="EL5" s="87" t="s">
        <v>101</v>
      </c>
      <c r="EM5" s="89"/>
      <c r="EN5" s="89"/>
      <c r="EO5" s="89"/>
      <c r="EP5" s="88"/>
      <c r="EQ5" s="3" t="s">
        <v>102</v>
      </c>
      <c r="ER5" s="87" t="s">
        <v>102</v>
      </c>
      <c r="ES5" s="89"/>
      <c r="ET5" s="89"/>
      <c r="EU5" s="88"/>
      <c r="EV5" s="87" t="s">
        <v>103</v>
      </c>
      <c r="EW5" s="89"/>
      <c r="EX5" s="89"/>
      <c r="EY5" s="88"/>
      <c r="EZ5" s="87" t="s">
        <v>36</v>
      </c>
      <c r="FA5" s="89"/>
      <c r="FB5" s="89"/>
      <c r="FC5" s="89"/>
      <c r="FD5" s="88"/>
      <c r="FE5" s="3" t="s">
        <v>152</v>
      </c>
      <c r="FF5" s="3" t="s">
        <v>153</v>
      </c>
      <c r="FG5" s="87" t="s">
        <v>106</v>
      </c>
      <c r="FH5" s="90"/>
      <c r="FI5" s="99" t="s">
        <v>48</v>
      </c>
      <c r="FJ5" s="87" t="s">
        <v>37</v>
      </c>
      <c r="FK5" s="89"/>
      <c r="FL5" s="89"/>
      <c r="FM5" s="88"/>
      <c r="FN5" s="87" t="s">
        <v>433</v>
      </c>
      <c r="FO5" s="89"/>
      <c r="FP5" s="89"/>
      <c r="FQ5" s="88"/>
      <c r="FR5" s="3" t="s">
        <v>114</v>
      </c>
      <c r="FS5" s="100" t="s">
        <v>115</v>
      </c>
      <c r="FT5" s="91" t="s">
        <v>116</v>
      </c>
      <c r="FU5" s="95" t="s">
        <v>163</v>
      </c>
      <c r="FV5" s="96"/>
      <c r="FW5" s="96"/>
      <c r="FX5" s="96"/>
      <c r="FY5" s="96"/>
      <c r="FZ5" s="96"/>
      <c r="GA5" s="96"/>
      <c r="GB5" s="96"/>
      <c r="GC5" s="96"/>
      <c r="GD5" s="96"/>
      <c r="GE5" s="101"/>
      <c r="GF5" s="95" t="s">
        <v>164</v>
      </c>
      <c r="GG5" s="96"/>
      <c r="GH5" s="96"/>
      <c r="GI5" s="96"/>
      <c r="GJ5" s="96"/>
      <c r="GK5" s="96"/>
      <c r="GL5" s="96"/>
      <c r="GM5" s="96"/>
      <c r="GN5" s="96"/>
      <c r="GO5" s="96"/>
      <c r="GP5" s="101"/>
      <c r="GQ5" s="130" t="s">
        <v>438</v>
      </c>
      <c r="GR5" s="89" t="s">
        <v>124</v>
      </c>
      <c r="GS5" s="89"/>
      <c r="GT5" s="89"/>
      <c r="GU5" s="89"/>
      <c r="GV5" s="95" t="s">
        <v>156</v>
      </c>
      <c r="GW5" s="96"/>
      <c r="GX5" s="96"/>
      <c r="GY5" s="101"/>
      <c r="GZ5" s="96" t="s">
        <v>157</v>
      </c>
      <c r="HA5" s="96"/>
      <c r="HB5" s="96"/>
      <c r="HC5" s="96"/>
      <c r="HD5" s="95" t="s">
        <v>158</v>
      </c>
      <c r="HE5" s="96"/>
      <c r="HF5" s="96"/>
      <c r="HG5" s="101"/>
      <c r="HH5" s="96" t="s">
        <v>159</v>
      </c>
      <c r="HI5" s="96"/>
      <c r="HJ5" s="96"/>
      <c r="HK5" s="98"/>
      <c r="HL5" s="91" t="s">
        <v>132</v>
      </c>
      <c r="HM5" s="89"/>
      <c r="HN5" s="89"/>
      <c r="HO5" s="88"/>
      <c r="HP5" s="87" t="s">
        <v>136</v>
      </c>
      <c r="HQ5" s="95" t="s">
        <v>137</v>
      </c>
      <c r="HR5" s="96"/>
      <c r="HS5" s="96"/>
      <c r="HT5" s="96"/>
      <c r="HU5" s="96"/>
      <c r="HV5" s="96"/>
      <c r="HW5" s="96"/>
      <c r="HX5" s="96"/>
      <c r="HY5" s="96"/>
      <c r="HZ5" s="101"/>
      <c r="IA5" s="95" t="s">
        <v>146</v>
      </c>
      <c r="IB5" s="96"/>
      <c r="IC5" s="96"/>
      <c r="ID5" s="96"/>
      <c r="IE5" s="96"/>
      <c r="IF5" s="96"/>
      <c r="IG5" s="96"/>
      <c r="IH5" s="96"/>
      <c r="II5" s="96"/>
      <c r="IJ5" s="101"/>
      <c r="IK5" s="96" t="s">
        <v>145</v>
      </c>
      <c r="IL5" s="96"/>
      <c r="IM5" s="96"/>
      <c r="IN5" s="96"/>
      <c r="IO5" s="96"/>
      <c r="IP5" s="96"/>
      <c r="IQ5" s="96"/>
      <c r="IR5" s="96"/>
      <c r="IS5" s="96"/>
      <c r="IT5" s="98"/>
      <c r="IU5" s="68">
        <v>5</v>
      </c>
    </row>
    <row r="6" spans="1:255" ht="69.95" customHeight="1" thickBot="1" x14ac:dyDescent="0.2">
      <c r="A6" s="102" t="s">
        <v>45</v>
      </c>
      <c r="B6" s="103" t="s">
        <v>47</v>
      </c>
      <c r="C6" s="103" t="s">
        <v>46</v>
      </c>
      <c r="D6" s="104" t="s">
        <v>51</v>
      </c>
      <c r="E6" s="103" t="s">
        <v>25</v>
      </c>
      <c r="F6" s="103" t="s">
        <v>52</v>
      </c>
      <c r="G6" s="103" t="s">
        <v>24</v>
      </c>
      <c r="H6" s="103" t="s">
        <v>53</v>
      </c>
      <c r="I6" s="103" t="s">
        <v>4</v>
      </c>
      <c r="J6" s="103" t="s">
        <v>8</v>
      </c>
      <c r="K6" s="104" t="s">
        <v>54</v>
      </c>
      <c r="L6" s="104" t="s">
        <v>51</v>
      </c>
      <c r="M6" s="104" t="s">
        <v>434</v>
      </c>
      <c r="N6" s="103" t="s">
        <v>25</v>
      </c>
      <c r="O6" s="103" t="s">
        <v>52</v>
      </c>
      <c r="P6" s="103" t="s">
        <v>24</v>
      </c>
      <c r="Q6" s="103" t="s">
        <v>53</v>
      </c>
      <c r="R6" s="103" t="s">
        <v>4</v>
      </c>
      <c r="S6" s="103" t="s">
        <v>8</v>
      </c>
      <c r="T6" s="103" t="s">
        <v>25</v>
      </c>
      <c r="U6" s="103" t="s">
        <v>52</v>
      </c>
      <c r="V6" s="103" t="s">
        <v>24</v>
      </c>
      <c r="W6" s="103" t="s">
        <v>435</v>
      </c>
      <c r="X6" s="103" t="s">
        <v>4</v>
      </c>
      <c r="Y6" s="103" t="s">
        <v>8</v>
      </c>
      <c r="Z6" s="105" t="s">
        <v>147</v>
      </c>
      <c r="AA6" s="102" t="s">
        <v>10</v>
      </c>
      <c r="AB6" s="103" t="s">
        <v>16</v>
      </c>
      <c r="AC6" s="103" t="s">
        <v>26</v>
      </c>
      <c r="AD6" s="103" t="s">
        <v>30</v>
      </c>
      <c r="AE6" s="103" t="s">
        <v>12</v>
      </c>
      <c r="AF6" s="103" t="s">
        <v>22</v>
      </c>
      <c r="AG6" s="103" t="s">
        <v>21</v>
      </c>
      <c r="AH6" s="106" t="s">
        <v>57</v>
      </c>
      <c r="AI6" s="106" t="s">
        <v>58</v>
      </c>
      <c r="AJ6" s="106" t="s">
        <v>6</v>
      </c>
      <c r="AK6" s="106" t="s">
        <v>2</v>
      </c>
      <c r="AL6" s="106" t="s">
        <v>44</v>
      </c>
      <c r="AM6" s="104" t="s">
        <v>59</v>
      </c>
      <c r="AN6" s="104" t="s">
        <v>44</v>
      </c>
      <c r="AO6" s="103" t="s">
        <v>60</v>
      </c>
      <c r="AP6" s="103" t="s">
        <v>61</v>
      </c>
      <c r="AQ6" s="106" t="s">
        <v>62</v>
      </c>
      <c r="AR6" s="106" t="s">
        <v>63</v>
      </c>
      <c r="AS6" s="106" t="s">
        <v>64</v>
      </c>
      <c r="AT6" s="106" t="s">
        <v>65</v>
      </c>
      <c r="AU6" s="104" t="s">
        <v>66</v>
      </c>
      <c r="AV6" s="107" t="s">
        <v>67</v>
      </c>
      <c r="AW6" s="108">
        <v>1</v>
      </c>
      <c r="AX6" s="109" t="s">
        <v>38</v>
      </c>
      <c r="AY6" s="109" t="s">
        <v>59</v>
      </c>
      <c r="AZ6" s="110" t="s">
        <v>39</v>
      </c>
      <c r="BA6" s="108">
        <v>2</v>
      </c>
      <c r="BB6" s="109" t="s">
        <v>38</v>
      </c>
      <c r="BC6" s="109" t="s">
        <v>59</v>
      </c>
      <c r="BD6" s="110" t="s">
        <v>39</v>
      </c>
      <c r="BE6" s="108">
        <v>3</v>
      </c>
      <c r="BF6" s="109" t="s">
        <v>38</v>
      </c>
      <c r="BG6" s="109" t="s">
        <v>59</v>
      </c>
      <c r="BH6" s="110" t="s">
        <v>39</v>
      </c>
      <c r="BI6" s="108">
        <v>4</v>
      </c>
      <c r="BJ6" s="109" t="s">
        <v>38</v>
      </c>
      <c r="BK6" s="109" t="s">
        <v>59</v>
      </c>
      <c r="BL6" s="110" t="s">
        <v>39</v>
      </c>
      <c r="BM6" s="108">
        <v>5</v>
      </c>
      <c r="BN6" s="109" t="s">
        <v>38</v>
      </c>
      <c r="BO6" s="109" t="s">
        <v>59</v>
      </c>
      <c r="BP6" s="110" t="s">
        <v>39</v>
      </c>
      <c r="BQ6" s="108">
        <v>6</v>
      </c>
      <c r="BR6" s="109" t="s">
        <v>38</v>
      </c>
      <c r="BS6" s="109" t="s">
        <v>59</v>
      </c>
      <c r="BT6" s="110" t="s">
        <v>39</v>
      </c>
      <c r="BU6" s="108">
        <v>7</v>
      </c>
      <c r="BV6" s="109" t="s">
        <v>38</v>
      </c>
      <c r="BW6" s="109" t="s">
        <v>59</v>
      </c>
      <c r="BX6" s="110" t="s">
        <v>39</v>
      </c>
      <c r="BY6" s="108">
        <v>8</v>
      </c>
      <c r="BZ6" s="109" t="s">
        <v>38</v>
      </c>
      <c r="CA6" s="109" t="s">
        <v>59</v>
      </c>
      <c r="CB6" s="110" t="s">
        <v>39</v>
      </c>
      <c r="CC6" s="108">
        <v>9</v>
      </c>
      <c r="CD6" s="109" t="s">
        <v>38</v>
      </c>
      <c r="CE6" s="109" t="s">
        <v>59</v>
      </c>
      <c r="CF6" s="110" t="s">
        <v>39</v>
      </c>
      <c r="CG6" s="108">
        <v>10</v>
      </c>
      <c r="CH6" s="109" t="s">
        <v>38</v>
      </c>
      <c r="CI6" s="109" t="s">
        <v>59</v>
      </c>
      <c r="CJ6" s="110" t="s">
        <v>39</v>
      </c>
      <c r="CK6" s="104" t="s">
        <v>69</v>
      </c>
      <c r="CL6" s="58" t="s">
        <v>148</v>
      </c>
      <c r="CM6" s="58" t="s">
        <v>28</v>
      </c>
      <c r="CN6" s="58" t="s">
        <v>15</v>
      </c>
      <c r="CO6" s="58" t="s">
        <v>70</v>
      </c>
      <c r="CP6" s="58" t="s">
        <v>71</v>
      </c>
      <c r="CQ6" s="104" t="s">
        <v>72</v>
      </c>
      <c r="CR6" s="58" t="s">
        <v>48</v>
      </c>
      <c r="CS6" s="104" t="s">
        <v>74</v>
      </c>
      <c r="CT6" s="104" t="s">
        <v>5</v>
      </c>
      <c r="CU6" s="58" t="s">
        <v>436</v>
      </c>
      <c r="CV6" s="104" t="s">
        <v>76</v>
      </c>
      <c r="CW6" s="104" t="s">
        <v>77</v>
      </c>
      <c r="CX6" s="103" t="s">
        <v>78</v>
      </c>
      <c r="CY6" s="58" t="s">
        <v>79</v>
      </c>
      <c r="CZ6" s="103" t="s">
        <v>82</v>
      </c>
      <c r="DA6" s="104" t="s">
        <v>41</v>
      </c>
      <c r="DB6" s="103" t="s">
        <v>80</v>
      </c>
      <c r="DC6" s="104" t="s">
        <v>84</v>
      </c>
      <c r="DD6" s="103" t="s">
        <v>85</v>
      </c>
      <c r="DE6" s="104" t="s">
        <v>84</v>
      </c>
      <c r="DF6" s="103" t="s">
        <v>82</v>
      </c>
      <c r="DG6" s="104" t="s">
        <v>84</v>
      </c>
      <c r="DH6" s="111" t="s">
        <v>88</v>
      </c>
      <c r="DI6" s="112" t="s">
        <v>62</v>
      </c>
      <c r="DJ6" s="106" t="s">
        <v>90</v>
      </c>
      <c r="DK6" s="106" t="s">
        <v>91</v>
      </c>
      <c r="DL6" s="106" t="s">
        <v>92</v>
      </c>
      <c r="DM6" s="106" t="s">
        <v>93</v>
      </c>
      <c r="DN6" s="106" t="s">
        <v>64</v>
      </c>
      <c r="DO6" s="106" t="s">
        <v>90</v>
      </c>
      <c r="DP6" s="106" t="s">
        <v>91</v>
      </c>
      <c r="DQ6" s="106" t="s">
        <v>92</v>
      </c>
      <c r="DR6" s="106" t="s">
        <v>93</v>
      </c>
      <c r="DS6" s="106" t="s">
        <v>96</v>
      </c>
      <c r="DT6" s="106" t="s">
        <v>62</v>
      </c>
      <c r="DU6" s="106" t="s">
        <v>90</v>
      </c>
      <c r="DV6" s="106" t="s">
        <v>91</v>
      </c>
      <c r="DW6" s="106" t="s">
        <v>92</v>
      </c>
      <c r="DX6" s="106" t="s">
        <v>93</v>
      </c>
      <c r="DY6" s="106" t="s">
        <v>62</v>
      </c>
      <c r="DZ6" s="106" t="s">
        <v>90</v>
      </c>
      <c r="EA6" s="106" t="s">
        <v>91</v>
      </c>
      <c r="EB6" s="106" t="s">
        <v>92</v>
      </c>
      <c r="EC6" s="106" t="s">
        <v>93</v>
      </c>
      <c r="ED6" s="106" t="s">
        <v>90</v>
      </c>
      <c r="EE6" s="106" t="s">
        <v>91</v>
      </c>
      <c r="EF6" s="106" t="s">
        <v>92</v>
      </c>
      <c r="EG6" s="106" t="s">
        <v>93</v>
      </c>
      <c r="EH6" s="106" t="s">
        <v>90</v>
      </c>
      <c r="EI6" s="106" t="s">
        <v>91</v>
      </c>
      <c r="EJ6" s="106" t="s">
        <v>92</v>
      </c>
      <c r="EK6" s="106" t="s">
        <v>93</v>
      </c>
      <c r="EL6" s="106" t="s">
        <v>64</v>
      </c>
      <c r="EM6" s="106" t="s">
        <v>90</v>
      </c>
      <c r="EN6" s="106" t="s">
        <v>91</v>
      </c>
      <c r="EO6" s="106" t="s">
        <v>92</v>
      </c>
      <c r="EP6" s="106" t="s">
        <v>93</v>
      </c>
      <c r="EQ6" s="106" t="s">
        <v>64</v>
      </c>
      <c r="ER6" s="106" t="s">
        <v>90</v>
      </c>
      <c r="ES6" s="106" t="s">
        <v>91</v>
      </c>
      <c r="ET6" s="106" t="s">
        <v>92</v>
      </c>
      <c r="EU6" s="106" t="s">
        <v>93</v>
      </c>
      <c r="EV6" s="106" t="s">
        <v>90</v>
      </c>
      <c r="EW6" s="106" t="s">
        <v>91</v>
      </c>
      <c r="EX6" s="106" t="s">
        <v>92</v>
      </c>
      <c r="EY6" s="106" t="s">
        <v>93</v>
      </c>
      <c r="EZ6" s="106" t="s">
        <v>105</v>
      </c>
      <c r="FA6" s="106" t="s">
        <v>90</v>
      </c>
      <c r="FB6" s="106" t="s">
        <v>91</v>
      </c>
      <c r="FC6" s="106" t="s">
        <v>92</v>
      </c>
      <c r="FD6" s="106" t="s">
        <v>93</v>
      </c>
      <c r="FE6" s="106" t="s">
        <v>90</v>
      </c>
      <c r="FF6" s="106" t="s">
        <v>90</v>
      </c>
      <c r="FG6" s="103" t="s">
        <v>437</v>
      </c>
      <c r="FH6" s="113" t="s">
        <v>93</v>
      </c>
      <c r="FI6" s="102"/>
      <c r="FJ6" s="103" t="s">
        <v>108</v>
      </c>
      <c r="FK6" s="103" t="s">
        <v>110</v>
      </c>
      <c r="FL6" s="103" t="s">
        <v>16</v>
      </c>
      <c r="FM6" s="103" t="s">
        <v>24</v>
      </c>
      <c r="FN6" s="103" t="s">
        <v>109</v>
      </c>
      <c r="FO6" s="103" t="s">
        <v>111</v>
      </c>
      <c r="FP6" s="103" t="s">
        <v>112</v>
      </c>
      <c r="FQ6" s="103" t="s">
        <v>113</v>
      </c>
      <c r="FR6" s="106" t="s">
        <v>62</v>
      </c>
      <c r="FS6" s="113" t="s">
        <v>62</v>
      </c>
      <c r="FT6" s="114" t="s">
        <v>117</v>
      </c>
      <c r="FU6" s="115" t="s">
        <v>118</v>
      </c>
      <c r="FV6" s="103" t="s">
        <v>119</v>
      </c>
      <c r="FW6" s="103" t="s">
        <v>120</v>
      </c>
      <c r="FX6" s="103" t="s">
        <v>33</v>
      </c>
      <c r="FY6" s="106" t="s">
        <v>121</v>
      </c>
      <c r="FZ6" s="103" t="s">
        <v>122</v>
      </c>
      <c r="GA6" s="103" t="s">
        <v>3</v>
      </c>
      <c r="GB6" s="103" t="s">
        <v>29</v>
      </c>
      <c r="GC6" s="103" t="s">
        <v>123</v>
      </c>
      <c r="GD6" s="103" t="s">
        <v>8</v>
      </c>
      <c r="GE6" s="116" t="s">
        <v>165</v>
      </c>
      <c r="GF6" s="115" t="s">
        <v>118</v>
      </c>
      <c r="GG6" s="103" t="s">
        <v>119</v>
      </c>
      <c r="GH6" s="103" t="s">
        <v>120</v>
      </c>
      <c r="GI6" s="103" t="s">
        <v>33</v>
      </c>
      <c r="GJ6" s="106" t="s">
        <v>121</v>
      </c>
      <c r="GK6" s="103" t="s">
        <v>122</v>
      </c>
      <c r="GL6" s="103" t="s">
        <v>3</v>
      </c>
      <c r="GM6" s="103" t="s">
        <v>29</v>
      </c>
      <c r="GN6" s="103" t="s">
        <v>123</v>
      </c>
      <c r="GO6" s="103" t="s">
        <v>8</v>
      </c>
      <c r="GP6" s="116" t="s">
        <v>165</v>
      </c>
      <c r="GQ6" s="131" t="s">
        <v>439</v>
      </c>
      <c r="GR6" s="117" t="s">
        <v>125</v>
      </c>
      <c r="GS6" s="106" t="s">
        <v>126</v>
      </c>
      <c r="GT6" s="106" t="s">
        <v>5</v>
      </c>
      <c r="GU6" s="118" t="s">
        <v>127</v>
      </c>
      <c r="GV6" s="115" t="s">
        <v>128</v>
      </c>
      <c r="GW6" s="106" t="s">
        <v>129</v>
      </c>
      <c r="GX6" s="106" t="s">
        <v>130</v>
      </c>
      <c r="GY6" s="116" t="s">
        <v>131</v>
      </c>
      <c r="GZ6" s="115" t="s">
        <v>128</v>
      </c>
      <c r="HA6" s="106" t="s">
        <v>129</v>
      </c>
      <c r="HB6" s="106" t="s">
        <v>130</v>
      </c>
      <c r="HC6" s="116" t="s">
        <v>131</v>
      </c>
      <c r="HD6" s="115" t="s">
        <v>128</v>
      </c>
      <c r="HE6" s="106" t="s">
        <v>129</v>
      </c>
      <c r="HF6" s="106" t="s">
        <v>130</v>
      </c>
      <c r="HG6" s="116" t="s">
        <v>131</v>
      </c>
      <c r="HH6" s="119" t="s">
        <v>128</v>
      </c>
      <c r="HI6" s="106" t="s">
        <v>129</v>
      </c>
      <c r="HJ6" s="106" t="s">
        <v>130</v>
      </c>
      <c r="HK6" s="105" t="s">
        <v>131</v>
      </c>
      <c r="HL6" s="112" t="s">
        <v>133</v>
      </c>
      <c r="HM6" s="106" t="s">
        <v>134</v>
      </c>
      <c r="HN6" s="106" t="s">
        <v>135</v>
      </c>
      <c r="HO6" s="106" t="s">
        <v>160</v>
      </c>
      <c r="HP6" s="120" t="s">
        <v>18</v>
      </c>
      <c r="HQ6" s="115" t="s">
        <v>138</v>
      </c>
      <c r="HR6" s="103" t="s">
        <v>20</v>
      </c>
      <c r="HS6" s="106" t="s">
        <v>139</v>
      </c>
      <c r="HT6" s="58" t="s">
        <v>140</v>
      </c>
      <c r="HU6" s="103" t="s">
        <v>17</v>
      </c>
      <c r="HV6" s="104" t="s">
        <v>18</v>
      </c>
      <c r="HW6" s="106" t="s">
        <v>141</v>
      </c>
      <c r="HX6" s="106" t="s">
        <v>142</v>
      </c>
      <c r="HY6" s="104" t="s">
        <v>143</v>
      </c>
      <c r="HZ6" s="116" t="s">
        <v>144</v>
      </c>
      <c r="IA6" s="115" t="s">
        <v>138</v>
      </c>
      <c r="IB6" s="103" t="s">
        <v>20</v>
      </c>
      <c r="IC6" s="106" t="s">
        <v>139</v>
      </c>
      <c r="ID6" s="58" t="s">
        <v>140</v>
      </c>
      <c r="IE6" s="103" t="s">
        <v>17</v>
      </c>
      <c r="IF6" s="104" t="s">
        <v>18</v>
      </c>
      <c r="IG6" s="106" t="s">
        <v>141</v>
      </c>
      <c r="IH6" s="106" t="s">
        <v>142</v>
      </c>
      <c r="II6" s="104" t="s">
        <v>143</v>
      </c>
      <c r="IJ6" s="116" t="s">
        <v>144</v>
      </c>
      <c r="IK6" s="119" t="s">
        <v>138</v>
      </c>
      <c r="IL6" s="103" t="s">
        <v>20</v>
      </c>
      <c r="IM6" s="106" t="s">
        <v>139</v>
      </c>
      <c r="IN6" s="58" t="s">
        <v>140</v>
      </c>
      <c r="IO6" s="103" t="s">
        <v>17</v>
      </c>
      <c r="IP6" s="104" t="s">
        <v>18</v>
      </c>
      <c r="IQ6" s="106" t="s">
        <v>141</v>
      </c>
      <c r="IR6" s="106" t="s">
        <v>142</v>
      </c>
      <c r="IS6" s="104" t="s">
        <v>143</v>
      </c>
      <c r="IT6" s="121" t="s">
        <v>144</v>
      </c>
      <c r="IU6" s="68">
        <v>6</v>
      </c>
    </row>
    <row r="7" spans="1:255" ht="260.10000000000002" customHeight="1" thickBot="1" x14ac:dyDescent="0.2">
      <c r="A7" s="59" t="e">
        <f>+#REF!</f>
        <v>#REF!</v>
      </c>
      <c r="B7" s="60" t="e">
        <f>+#REF!</f>
        <v>#REF!</v>
      </c>
      <c r="C7" s="60" t="e">
        <f>+#REF!</f>
        <v>#REF!</v>
      </c>
      <c r="D7" s="60" t="e">
        <f>+#REF!</f>
        <v>#REF!</v>
      </c>
      <c r="E7" s="60" t="e">
        <f>+#REF!</f>
        <v>#REF!</v>
      </c>
      <c r="F7" s="60" t="e">
        <f>+#REF!</f>
        <v>#REF!</v>
      </c>
      <c r="G7" s="60" t="e">
        <f>+#REF!</f>
        <v>#REF!</v>
      </c>
      <c r="H7" s="60" t="e">
        <f>+#REF!</f>
        <v>#REF!</v>
      </c>
      <c r="I7" s="60" t="e">
        <f>+#REF!</f>
        <v>#REF!</v>
      </c>
      <c r="J7" s="60" t="e">
        <f>+#REF!</f>
        <v>#REF!</v>
      </c>
      <c r="K7" s="60" t="e">
        <f>+#REF!</f>
        <v>#REF!</v>
      </c>
      <c r="L7" s="60" t="e">
        <f>+#REF!</f>
        <v>#REF!</v>
      </c>
      <c r="M7" s="60" t="e">
        <f>+#REF!</f>
        <v>#REF!</v>
      </c>
      <c r="N7" s="60" t="e">
        <f>+#REF!</f>
        <v>#REF!</v>
      </c>
      <c r="O7" s="60" t="e">
        <f>+#REF!</f>
        <v>#REF!</v>
      </c>
      <c r="P7" s="60" t="e">
        <f>+#REF!</f>
        <v>#REF!</v>
      </c>
      <c r="Q7" s="60" t="e">
        <f>+#REF!</f>
        <v>#REF!</v>
      </c>
      <c r="R7" s="60" t="e">
        <f>+#REF!</f>
        <v>#REF!</v>
      </c>
      <c r="S7" s="60" t="e">
        <f>+#REF!</f>
        <v>#REF!</v>
      </c>
      <c r="T7" s="60" t="e">
        <f>+#REF!</f>
        <v>#REF!</v>
      </c>
      <c r="U7" s="60" t="e">
        <f>+#REF!</f>
        <v>#REF!</v>
      </c>
      <c r="V7" s="60" t="e">
        <f>+#REF!</f>
        <v>#REF!</v>
      </c>
      <c r="W7" s="60" t="e">
        <f>+#REF!</f>
        <v>#REF!</v>
      </c>
      <c r="X7" s="60" t="e">
        <f>+#REF!</f>
        <v>#REF!</v>
      </c>
      <c r="Y7" s="60" t="e">
        <f>+#REF!</f>
        <v>#REF!</v>
      </c>
      <c r="Z7" s="63" t="e">
        <f>+#REF!</f>
        <v>#REF!</v>
      </c>
      <c r="AA7" s="59" t="e">
        <f>+#REF!</f>
        <v>#REF!</v>
      </c>
      <c r="AB7" s="60" t="e">
        <f>+#REF!</f>
        <v>#REF!</v>
      </c>
      <c r="AC7" s="60" t="e">
        <f>+#REF!</f>
        <v>#REF!</v>
      </c>
      <c r="AD7" s="60" t="e">
        <f>+#REF!</f>
        <v>#REF!</v>
      </c>
      <c r="AE7" s="60" t="e">
        <f>+#REF!</f>
        <v>#REF!</v>
      </c>
      <c r="AF7" s="60" t="e">
        <f>+#REF!</f>
        <v>#REF!</v>
      </c>
      <c r="AG7" s="60" t="e">
        <f>+#REF!</f>
        <v>#REF!</v>
      </c>
      <c r="AH7" s="60" t="e">
        <f>+#REF!</f>
        <v>#REF!</v>
      </c>
      <c r="AI7" s="60" t="e">
        <f>+#REF!</f>
        <v>#REF!</v>
      </c>
      <c r="AJ7" s="60" t="e">
        <f>+#REF!</f>
        <v>#REF!</v>
      </c>
      <c r="AK7" s="60" t="e">
        <f>+#REF!</f>
        <v>#REF!</v>
      </c>
      <c r="AL7" s="60" t="e">
        <f>+#REF!</f>
        <v>#REF!</v>
      </c>
      <c r="AM7" s="60" t="e">
        <f>+#REF!</f>
        <v>#REF!</v>
      </c>
      <c r="AN7" s="60" t="e">
        <f>+#REF!</f>
        <v>#REF!</v>
      </c>
      <c r="AO7" s="60" t="e">
        <f>+#REF!</f>
        <v>#REF!</v>
      </c>
      <c r="AP7" s="60" t="e">
        <f>+#REF!</f>
        <v>#REF!</v>
      </c>
      <c r="AQ7" s="60" t="e">
        <f>+#REF!</f>
        <v>#REF!</v>
      </c>
      <c r="AR7" s="60" t="e">
        <f>+#REF!</f>
        <v>#REF!</v>
      </c>
      <c r="AS7" s="60" t="e">
        <f>+#REF!</f>
        <v>#REF!</v>
      </c>
      <c r="AT7" s="60" t="e">
        <f>+#REF!</f>
        <v>#REF!</v>
      </c>
      <c r="AU7" s="60" t="e">
        <f>+#REF!</f>
        <v>#REF!</v>
      </c>
      <c r="AV7" s="61" t="e">
        <f>+#REF!</f>
        <v>#REF!</v>
      </c>
      <c r="AW7" s="122" t="e">
        <f>+#REF!</f>
        <v>#REF!</v>
      </c>
      <c r="AX7" s="60" t="e">
        <f>+#REF!</f>
        <v>#REF!</v>
      </c>
      <c r="AY7" s="60" t="e">
        <f>+#REF!</f>
        <v>#REF!</v>
      </c>
      <c r="AZ7" s="123" t="e">
        <f>+#REF!</f>
        <v>#REF!</v>
      </c>
      <c r="BA7" s="124" t="e">
        <f>+#REF!</f>
        <v>#REF!</v>
      </c>
      <c r="BB7" s="60" t="e">
        <f>+#REF!</f>
        <v>#REF!</v>
      </c>
      <c r="BC7" s="60" t="e">
        <f>+#REF!</f>
        <v>#REF!</v>
      </c>
      <c r="BD7" s="123" t="e">
        <f>+#REF!</f>
        <v>#REF!</v>
      </c>
      <c r="BE7" s="124" t="e">
        <f>+#REF!</f>
        <v>#REF!</v>
      </c>
      <c r="BF7" s="125" t="e">
        <f>+#REF!</f>
        <v>#REF!</v>
      </c>
      <c r="BG7" s="60" t="e">
        <f>+#REF!</f>
        <v>#REF!</v>
      </c>
      <c r="BH7" s="123" t="e">
        <f>+#REF!</f>
        <v>#REF!</v>
      </c>
      <c r="BI7" s="124" t="e">
        <f>+#REF!</f>
        <v>#REF!</v>
      </c>
      <c r="BJ7" s="60" t="e">
        <f>+#REF!</f>
        <v>#REF!</v>
      </c>
      <c r="BK7" s="60" t="e">
        <f>+#REF!</f>
        <v>#REF!</v>
      </c>
      <c r="BL7" s="123" t="e">
        <f>+#REF!</f>
        <v>#REF!</v>
      </c>
      <c r="BM7" s="124" t="e">
        <f>+#REF!</f>
        <v>#REF!</v>
      </c>
      <c r="BN7" s="60" t="e">
        <f>+#REF!</f>
        <v>#REF!</v>
      </c>
      <c r="BO7" s="60" t="e">
        <f>+#REF!</f>
        <v>#REF!</v>
      </c>
      <c r="BP7" s="60" t="e">
        <f>+#REF!</f>
        <v>#REF!</v>
      </c>
      <c r="BQ7" s="124" t="e">
        <f>+#REF!</f>
        <v>#REF!</v>
      </c>
      <c r="BR7" s="60" t="e">
        <f>+#REF!</f>
        <v>#REF!</v>
      </c>
      <c r="BS7" s="60" t="e">
        <f>+#REF!</f>
        <v>#REF!</v>
      </c>
      <c r="BT7" s="123" t="e">
        <f>+#REF!</f>
        <v>#REF!</v>
      </c>
      <c r="BU7" s="124" t="e">
        <f>+#REF!</f>
        <v>#REF!</v>
      </c>
      <c r="BV7" s="60" t="e">
        <f>+#REF!</f>
        <v>#REF!</v>
      </c>
      <c r="BW7" s="60" t="e">
        <f>+#REF!</f>
        <v>#REF!</v>
      </c>
      <c r="BX7" s="123" t="e">
        <f>+#REF!</f>
        <v>#REF!</v>
      </c>
      <c r="BY7" s="124" t="e">
        <f>+#REF!</f>
        <v>#REF!</v>
      </c>
      <c r="BZ7" s="60" t="e">
        <f>+#REF!</f>
        <v>#REF!</v>
      </c>
      <c r="CA7" s="60" t="e">
        <f>+#REF!</f>
        <v>#REF!</v>
      </c>
      <c r="CB7" s="123" t="e">
        <f>+#REF!</f>
        <v>#REF!</v>
      </c>
      <c r="CC7" s="125" t="e">
        <f>+#REF!</f>
        <v>#REF!</v>
      </c>
      <c r="CD7" s="60" t="e">
        <f>+#REF!</f>
        <v>#REF!</v>
      </c>
      <c r="CE7" s="60" t="e">
        <f>+#REF!</f>
        <v>#REF!</v>
      </c>
      <c r="CF7" s="61" t="e">
        <f>+#REF!</f>
        <v>#REF!</v>
      </c>
      <c r="CG7" s="124" t="e">
        <f>+#REF!</f>
        <v>#REF!</v>
      </c>
      <c r="CH7" s="60" t="e">
        <f>+#REF!</f>
        <v>#REF!</v>
      </c>
      <c r="CI7" s="60" t="e">
        <f>+#REF!</f>
        <v>#REF!</v>
      </c>
      <c r="CJ7" s="63" t="e">
        <f>+#REF!</f>
        <v>#REF!</v>
      </c>
      <c r="CK7" s="60" t="e">
        <f>+#REF!</f>
        <v>#REF!</v>
      </c>
      <c r="CL7" s="62" t="e">
        <f>+#REF!</f>
        <v>#REF!</v>
      </c>
      <c r="CM7" s="62" t="e">
        <f>+#REF!</f>
        <v>#REF!</v>
      </c>
      <c r="CN7" s="62" t="e">
        <f>+#REF!</f>
        <v>#REF!</v>
      </c>
      <c r="CO7" s="62" t="e">
        <f>+#REF!</f>
        <v>#REF!</v>
      </c>
      <c r="CP7" s="62" t="e">
        <f>+#REF!</f>
        <v>#REF!</v>
      </c>
      <c r="CQ7" s="60" t="e">
        <f>+#REF!</f>
        <v>#REF!</v>
      </c>
      <c r="CR7" s="62" t="e">
        <f>+#REF!</f>
        <v>#REF!</v>
      </c>
      <c r="CS7" s="60" t="e">
        <f>+#REF!</f>
        <v>#REF!</v>
      </c>
      <c r="CT7" s="60" t="e">
        <f>+#REF!</f>
        <v>#REF!</v>
      </c>
      <c r="CU7" s="62" t="e">
        <f>+#REF!</f>
        <v>#REF!</v>
      </c>
      <c r="CV7" s="60" t="e">
        <f>+#REF!</f>
        <v>#REF!</v>
      </c>
      <c r="CW7" s="60" t="e">
        <f>+#REF!</f>
        <v>#REF!</v>
      </c>
      <c r="CX7" s="60" t="e">
        <f>+#REF!</f>
        <v>#REF!</v>
      </c>
      <c r="CY7" s="62" t="e">
        <f>+#REF!</f>
        <v>#REF!</v>
      </c>
      <c r="CZ7" s="60" t="e">
        <f>+#REF!</f>
        <v>#REF!</v>
      </c>
      <c r="DA7" s="60" t="e">
        <f>+#REF!</f>
        <v>#REF!</v>
      </c>
      <c r="DB7" s="60" t="e">
        <f>+#REF!</f>
        <v>#REF!</v>
      </c>
      <c r="DC7" s="60" t="e">
        <f>+#REF!</f>
        <v>#REF!</v>
      </c>
      <c r="DD7" s="60" t="e">
        <f>+#REF!</f>
        <v>#REF!</v>
      </c>
      <c r="DE7" s="60" t="e">
        <f>+#REF!</f>
        <v>#REF!</v>
      </c>
      <c r="DF7" s="60" t="e">
        <f>+#REF!</f>
        <v>#REF!</v>
      </c>
      <c r="DG7" s="60" t="e">
        <f>+#REF!</f>
        <v>#REF!</v>
      </c>
      <c r="DH7" s="126" t="e">
        <f>+#REF!</f>
        <v>#REF!</v>
      </c>
      <c r="DI7" s="122" t="e">
        <f>+#REF!</f>
        <v>#REF!</v>
      </c>
      <c r="DJ7" s="60" t="e">
        <f>+#REF!</f>
        <v>#REF!</v>
      </c>
      <c r="DK7" s="60" t="e">
        <f>+#REF!</f>
        <v>#REF!</v>
      </c>
      <c r="DL7" s="60" t="e">
        <f>+#REF!</f>
        <v>#REF!</v>
      </c>
      <c r="DM7" s="60" t="e">
        <f>+#REF!</f>
        <v>#REF!</v>
      </c>
      <c r="DN7" s="60" t="e">
        <f>+#REF!</f>
        <v>#REF!</v>
      </c>
      <c r="DO7" s="60" t="e">
        <f>+#REF!</f>
        <v>#REF!</v>
      </c>
      <c r="DP7" s="60" t="e">
        <f>+#REF!</f>
        <v>#REF!</v>
      </c>
      <c r="DQ7" s="60" t="e">
        <f>+#REF!</f>
        <v>#REF!</v>
      </c>
      <c r="DR7" s="60" t="e">
        <f>+#REF!</f>
        <v>#REF!</v>
      </c>
      <c r="DS7" s="60" t="e">
        <f>+#REF!</f>
        <v>#REF!</v>
      </c>
      <c r="DT7" s="60" t="e">
        <f>+#REF!</f>
        <v>#REF!</v>
      </c>
      <c r="DU7" s="60" t="e">
        <f>+#REF!</f>
        <v>#REF!</v>
      </c>
      <c r="DV7" s="60" t="e">
        <f>+#REF!</f>
        <v>#REF!</v>
      </c>
      <c r="DW7" s="60" t="e">
        <f>+#REF!</f>
        <v>#REF!</v>
      </c>
      <c r="DX7" s="60" t="e">
        <f>+#REF!</f>
        <v>#REF!</v>
      </c>
      <c r="DY7" s="60" t="e">
        <f>+#REF!</f>
        <v>#REF!</v>
      </c>
      <c r="DZ7" s="60" t="e">
        <f>+#REF!</f>
        <v>#REF!</v>
      </c>
      <c r="EA7" s="60" t="e">
        <f>+#REF!</f>
        <v>#REF!</v>
      </c>
      <c r="EB7" s="60" t="e">
        <f>+#REF!</f>
        <v>#REF!</v>
      </c>
      <c r="EC7" s="60" t="e">
        <f>+#REF!</f>
        <v>#REF!</v>
      </c>
      <c r="ED7" s="60" t="e">
        <f>+#REF!</f>
        <v>#REF!</v>
      </c>
      <c r="EE7" s="60" t="e">
        <f>+#REF!</f>
        <v>#REF!</v>
      </c>
      <c r="EF7" s="60" t="e">
        <f>+#REF!</f>
        <v>#REF!</v>
      </c>
      <c r="EG7" s="60" t="e">
        <f>+#REF!</f>
        <v>#REF!</v>
      </c>
      <c r="EH7" s="60" t="e">
        <f>+#REF!</f>
        <v>#REF!</v>
      </c>
      <c r="EI7" s="60" t="e">
        <f>+#REF!</f>
        <v>#REF!</v>
      </c>
      <c r="EJ7" s="60" t="e">
        <f>+#REF!</f>
        <v>#REF!</v>
      </c>
      <c r="EK7" s="60" t="e">
        <f>+#REF!</f>
        <v>#REF!</v>
      </c>
      <c r="EL7" s="60" t="e">
        <f>+#REF!</f>
        <v>#REF!</v>
      </c>
      <c r="EM7" s="60" t="e">
        <f>+#REF!</f>
        <v>#REF!</v>
      </c>
      <c r="EN7" s="60" t="e">
        <f>+#REF!</f>
        <v>#REF!</v>
      </c>
      <c r="EO7" s="60" t="e">
        <f>+#REF!</f>
        <v>#REF!</v>
      </c>
      <c r="EP7" s="60" t="e">
        <f>+#REF!</f>
        <v>#REF!</v>
      </c>
      <c r="EQ7" s="60" t="e">
        <f>+#REF!</f>
        <v>#REF!</v>
      </c>
      <c r="ER7" s="60" t="e">
        <f>+#REF!</f>
        <v>#REF!</v>
      </c>
      <c r="ES7" s="60" t="e">
        <f>+#REF!</f>
        <v>#REF!</v>
      </c>
      <c r="ET7" s="60" t="e">
        <f>+#REF!</f>
        <v>#REF!</v>
      </c>
      <c r="EU7" s="60" t="e">
        <f>+#REF!</f>
        <v>#REF!</v>
      </c>
      <c r="EV7" s="60" t="e">
        <f>+#REF!</f>
        <v>#REF!</v>
      </c>
      <c r="EW7" s="60" t="e">
        <f>+#REF!</f>
        <v>#REF!</v>
      </c>
      <c r="EX7" s="60" t="e">
        <f>+#REF!</f>
        <v>#REF!</v>
      </c>
      <c r="EY7" s="60" t="e">
        <f>+#REF!</f>
        <v>#REF!</v>
      </c>
      <c r="EZ7" s="60" t="e">
        <f>+#REF!</f>
        <v>#REF!</v>
      </c>
      <c r="FA7" s="60" t="e">
        <f>+#REF!</f>
        <v>#REF!</v>
      </c>
      <c r="FB7" s="60" t="e">
        <f>+#REF!</f>
        <v>#REF!</v>
      </c>
      <c r="FC7" s="60" t="e">
        <f>+#REF!</f>
        <v>#REF!</v>
      </c>
      <c r="FD7" s="60" t="e">
        <f>+#REF!</f>
        <v>#REF!</v>
      </c>
      <c r="FE7" s="60" t="e">
        <f>+#REF!</f>
        <v>#REF!</v>
      </c>
      <c r="FF7" s="60" t="e">
        <f>+#REF!</f>
        <v>#REF!</v>
      </c>
      <c r="FG7" s="60" t="e">
        <f>+#REF!</f>
        <v>#REF!</v>
      </c>
      <c r="FH7" s="63" t="e">
        <f>+#REF!</f>
        <v>#REF!</v>
      </c>
      <c r="FI7" s="59" t="e">
        <f>+#REF!</f>
        <v>#REF!</v>
      </c>
      <c r="FJ7" s="60" t="e">
        <f>+#REF!</f>
        <v>#REF!</v>
      </c>
      <c r="FK7" s="60" t="e">
        <f>+#REF!</f>
        <v>#REF!</v>
      </c>
      <c r="FL7" s="60" t="e">
        <f>+#REF!</f>
        <v>#REF!</v>
      </c>
      <c r="FM7" s="60" t="e">
        <f>+#REF!</f>
        <v>#REF!</v>
      </c>
      <c r="FN7" s="60" t="e">
        <f>+#REF!</f>
        <v>#REF!</v>
      </c>
      <c r="FO7" s="60" t="e">
        <f>+#REF!</f>
        <v>#REF!</v>
      </c>
      <c r="FP7" s="60" t="e">
        <f>+#REF!</f>
        <v>#REF!</v>
      </c>
      <c r="FQ7" s="60" t="e">
        <f>+#REF!</f>
        <v>#REF!</v>
      </c>
      <c r="FR7" s="60" t="e">
        <f>+#REF!</f>
        <v>#REF!</v>
      </c>
      <c r="FS7" s="63" t="e">
        <f>+#REF!</f>
        <v>#REF!</v>
      </c>
      <c r="FT7" s="127" t="e">
        <f>+#REF!</f>
        <v>#REF!</v>
      </c>
      <c r="FU7" s="124" t="e">
        <f>+#REF!</f>
        <v>#REF!</v>
      </c>
      <c r="FV7" s="60" t="e">
        <f>+#REF!</f>
        <v>#REF!</v>
      </c>
      <c r="FW7" s="60" t="e">
        <f>+#REF!</f>
        <v>#REF!</v>
      </c>
      <c r="FX7" s="60" t="e">
        <f>+#REF!</f>
        <v>#REF!</v>
      </c>
      <c r="FY7" s="60" t="e">
        <f>+#REF!</f>
        <v>#REF!</v>
      </c>
      <c r="FZ7" s="60" t="e">
        <f>+#REF!</f>
        <v>#REF!</v>
      </c>
      <c r="GA7" s="60" t="e">
        <f>+#REF!</f>
        <v>#REF!</v>
      </c>
      <c r="GB7" s="60" t="e">
        <f>+#REF!</f>
        <v>#REF!</v>
      </c>
      <c r="GC7" s="60" t="e">
        <f>+#REF!</f>
        <v>#REF!</v>
      </c>
      <c r="GD7" s="61" t="e">
        <f>+#REF!</f>
        <v>#REF!</v>
      </c>
      <c r="GE7" s="128" t="e">
        <f>+#REF!</f>
        <v>#REF!</v>
      </c>
      <c r="GF7" s="124" t="e">
        <f>+#REF!</f>
        <v>#REF!</v>
      </c>
      <c r="GG7" s="60" t="e">
        <f>+#REF!</f>
        <v>#REF!</v>
      </c>
      <c r="GH7" s="60" t="e">
        <f>+#REF!</f>
        <v>#REF!</v>
      </c>
      <c r="GI7" s="60" t="e">
        <f>+#REF!</f>
        <v>#REF!</v>
      </c>
      <c r="GJ7" s="60" t="e">
        <f>+#REF!</f>
        <v>#REF!</v>
      </c>
      <c r="GK7" s="60" t="e">
        <f>+#REF!</f>
        <v>#REF!</v>
      </c>
      <c r="GL7" s="60" t="e">
        <f>+#REF!</f>
        <v>#REF!</v>
      </c>
      <c r="GM7" s="60" t="e">
        <f>+#REF!</f>
        <v>#REF!</v>
      </c>
      <c r="GN7" s="60" t="e">
        <f>+#REF!</f>
        <v>#REF!</v>
      </c>
      <c r="GO7" s="60" t="e">
        <f>+#REF!</f>
        <v>#REF!</v>
      </c>
      <c r="GP7" s="123" t="e">
        <f>+#REF!</f>
        <v>#REF!</v>
      </c>
      <c r="GQ7" s="128" t="e">
        <f>+#REF!</f>
        <v>#REF!</v>
      </c>
      <c r="GR7" s="125" t="e">
        <f>+#REF!</f>
        <v>#REF!</v>
      </c>
      <c r="GS7" s="60" t="e">
        <f>+#REF!</f>
        <v>#REF!</v>
      </c>
      <c r="GT7" s="60" t="e">
        <f>+#REF!</f>
        <v>#REF!</v>
      </c>
      <c r="GU7" s="61" t="e">
        <f>+#REF!</f>
        <v>#REF!</v>
      </c>
      <c r="GV7" s="124" t="e">
        <f>+#REF!</f>
        <v>#REF!</v>
      </c>
      <c r="GW7" s="60" t="e">
        <f>+#REF!</f>
        <v>#REF!</v>
      </c>
      <c r="GX7" s="60" t="e">
        <f>+#REF!</f>
        <v>#REF!</v>
      </c>
      <c r="GY7" s="123" t="e">
        <f>+#REF!</f>
        <v>#REF!</v>
      </c>
      <c r="GZ7" s="125" t="e">
        <f>+#REF!</f>
        <v>#REF!</v>
      </c>
      <c r="HA7" s="60" t="e">
        <f>+#REF!</f>
        <v>#REF!</v>
      </c>
      <c r="HB7" s="60" t="e">
        <f>+#REF!</f>
        <v>#REF!</v>
      </c>
      <c r="HC7" s="61" t="e">
        <f>+#REF!</f>
        <v>#REF!</v>
      </c>
      <c r="HD7" s="124" t="e">
        <f>+#REF!</f>
        <v>#REF!</v>
      </c>
      <c r="HE7" s="60" t="e">
        <f>+#REF!</f>
        <v>#REF!</v>
      </c>
      <c r="HF7" s="60" t="e">
        <f>+#REF!</f>
        <v>#REF!</v>
      </c>
      <c r="HG7" s="123" t="e">
        <f>+#REF!</f>
        <v>#REF!</v>
      </c>
      <c r="HH7" s="125" t="e">
        <f>+#REF!</f>
        <v>#REF!</v>
      </c>
      <c r="HI7" s="60" t="e">
        <f>+#REF!</f>
        <v>#REF!</v>
      </c>
      <c r="HJ7" s="60" t="e">
        <f>+#REF!</f>
        <v>#REF!</v>
      </c>
      <c r="HK7" s="63" t="e">
        <f>+#REF!</f>
        <v>#REF!</v>
      </c>
      <c r="HL7" s="122" t="e">
        <f>+#REF!</f>
        <v>#REF!</v>
      </c>
      <c r="HM7" s="60" t="e">
        <f>+#REF!</f>
        <v>#REF!</v>
      </c>
      <c r="HN7" s="60" t="e">
        <f>+#REF!</f>
        <v>#REF!</v>
      </c>
      <c r="HO7" s="60" t="e">
        <f>+#REF!</f>
        <v>#REF!</v>
      </c>
      <c r="HP7" s="61" t="e">
        <f>+#REF!</f>
        <v>#REF!</v>
      </c>
      <c r="HQ7" s="124" t="e">
        <f>+#REF!</f>
        <v>#REF!</v>
      </c>
      <c r="HR7" s="60" t="e">
        <f>+#REF!</f>
        <v>#REF!</v>
      </c>
      <c r="HS7" s="60" t="e">
        <f>+#REF!</f>
        <v>#REF!</v>
      </c>
      <c r="HT7" s="62" t="e">
        <f>+#REF!</f>
        <v>#REF!</v>
      </c>
      <c r="HU7" s="60" t="e">
        <f>+#REF!</f>
        <v>#REF!</v>
      </c>
      <c r="HV7" s="60" t="e">
        <f>+#REF!</f>
        <v>#REF!</v>
      </c>
      <c r="HW7" s="60" t="e">
        <f>+#REF!</f>
        <v>#REF!</v>
      </c>
      <c r="HX7" s="60" t="e">
        <f>+#REF!</f>
        <v>#REF!</v>
      </c>
      <c r="HY7" s="60" t="e">
        <f>+#REF!</f>
        <v>#REF!</v>
      </c>
      <c r="HZ7" s="123" t="e">
        <f>+#REF!</f>
        <v>#REF!</v>
      </c>
      <c r="IA7" s="124" t="e">
        <f>+#REF!</f>
        <v>#REF!</v>
      </c>
      <c r="IB7" s="60" t="e">
        <f>+#REF!</f>
        <v>#REF!</v>
      </c>
      <c r="IC7" s="60" t="e">
        <f>+#REF!</f>
        <v>#REF!</v>
      </c>
      <c r="ID7" s="62" t="e">
        <f>+#REF!</f>
        <v>#REF!</v>
      </c>
      <c r="IE7" s="60" t="e">
        <f>+#REF!</f>
        <v>#REF!</v>
      </c>
      <c r="IF7" s="60" t="e">
        <f>+#REF!</f>
        <v>#REF!</v>
      </c>
      <c r="IG7" s="60" t="e">
        <f>+#REF!</f>
        <v>#REF!</v>
      </c>
      <c r="IH7" s="60" t="e">
        <f>+#REF!</f>
        <v>#REF!</v>
      </c>
      <c r="II7" s="60" t="e">
        <f>+#REF!</f>
        <v>#REF!</v>
      </c>
      <c r="IJ7" s="123" t="e">
        <f>+#REF!</f>
        <v>#REF!</v>
      </c>
      <c r="IK7" s="125" t="e">
        <f>+#REF!</f>
        <v>#REF!</v>
      </c>
      <c r="IL7" s="60" t="e">
        <f>+#REF!</f>
        <v>#REF!</v>
      </c>
      <c r="IM7" s="60" t="e">
        <f>+#REF!</f>
        <v>#REF!</v>
      </c>
      <c r="IN7" s="62" t="e">
        <f>+#REF!</f>
        <v>#REF!</v>
      </c>
      <c r="IO7" s="60" t="e">
        <f>+#REF!</f>
        <v>#REF!</v>
      </c>
      <c r="IP7" s="60" t="e">
        <f>+#REF!</f>
        <v>#REF!</v>
      </c>
      <c r="IQ7" s="60" t="e">
        <f>+#REF!</f>
        <v>#REF!</v>
      </c>
      <c r="IR7" s="60" t="e">
        <f>+#REF!</f>
        <v>#REF!</v>
      </c>
      <c r="IS7" s="60" t="e">
        <f>+#REF!</f>
        <v>#REF!</v>
      </c>
      <c r="IT7" s="63" t="e">
        <f>+#REF!</f>
        <v>#REF!</v>
      </c>
      <c r="IU7" s="68">
        <v>7</v>
      </c>
    </row>
    <row r="8" spans="1:255" x14ac:dyDescent="0.15">
      <c r="IU8" s="68">
        <v>8</v>
      </c>
    </row>
    <row r="9" spans="1:255" x14ac:dyDescent="0.15">
      <c r="IU9" s="68">
        <v>9</v>
      </c>
    </row>
    <row r="10" spans="1:255" ht="16.5" thickBot="1" x14ac:dyDescent="0.2">
      <c r="A10" s="26">
        <v>1</v>
      </c>
      <c r="B10" s="26">
        <v>2</v>
      </c>
      <c r="C10" s="26">
        <v>3</v>
      </c>
      <c r="D10" s="26">
        <v>4</v>
      </c>
      <c r="E10" s="26">
        <v>5</v>
      </c>
      <c r="F10" s="26">
        <v>6</v>
      </c>
      <c r="G10" s="26">
        <v>7</v>
      </c>
      <c r="H10" s="26">
        <v>8</v>
      </c>
      <c r="I10" s="26">
        <v>9</v>
      </c>
      <c r="J10" s="26">
        <v>10</v>
      </c>
      <c r="K10" s="26">
        <v>11</v>
      </c>
      <c r="L10" s="26">
        <v>12</v>
      </c>
      <c r="M10" s="26">
        <v>13</v>
      </c>
      <c r="N10" s="26">
        <v>14</v>
      </c>
      <c r="O10" s="26">
        <v>15</v>
      </c>
      <c r="P10" s="26">
        <v>16</v>
      </c>
      <c r="Q10" s="26">
        <v>17</v>
      </c>
      <c r="R10" s="26">
        <v>18</v>
      </c>
      <c r="S10" s="26">
        <v>19</v>
      </c>
      <c r="T10" s="26">
        <v>20</v>
      </c>
      <c r="U10" s="26">
        <v>21</v>
      </c>
      <c r="V10" s="26">
        <v>22</v>
      </c>
      <c r="W10" s="26">
        <v>23</v>
      </c>
      <c r="X10" s="26">
        <v>24</v>
      </c>
      <c r="Y10" s="26">
        <v>25</v>
      </c>
      <c r="Z10" s="26">
        <v>26</v>
      </c>
      <c r="AA10" s="26">
        <v>27</v>
      </c>
      <c r="AB10" s="26">
        <v>28</v>
      </c>
      <c r="AC10" s="26">
        <v>29</v>
      </c>
      <c r="AD10" s="26">
        <v>30</v>
      </c>
      <c r="AE10" s="26">
        <v>31</v>
      </c>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IU10" s="68">
        <v>10</v>
      </c>
    </row>
    <row r="11" spans="1:255" ht="19.5" x14ac:dyDescent="0.15">
      <c r="A11" s="35">
        <v>89</v>
      </c>
      <c r="B11" s="36">
        <v>90</v>
      </c>
      <c r="C11" s="37">
        <v>91</v>
      </c>
      <c r="D11" s="35">
        <v>127</v>
      </c>
      <c r="E11" s="36">
        <v>128</v>
      </c>
      <c r="F11" s="36">
        <v>129</v>
      </c>
      <c r="G11" s="37">
        <v>130</v>
      </c>
      <c r="H11" s="35">
        <v>149</v>
      </c>
      <c r="I11" s="36">
        <v>150</v>
      </c>
      <c r="J11" s="36">
        <v>151</v>
      </c>
      <c r="K11" s="37">
        <v>152</v>
      </c>
      <c r="L11" s="35">
        <v>167</v>
      </c>
      <c r="M11" s="36">
        <v>168</v>
      </c>
      <c r="N11" s="36">
        <v>169</v>
      </c>
      <c r="O11" s="37">
        <v>170</v>
      </c>
      <c r="P11" s="35">
        <v>178</v>
      </c>
      <c r="Q11" s="36">
        <v>179</v>
      </c>
      <c r="R11" s="36">
        <v>180</v>
      </c>
      <c r="S11" s="36">
        <v>181</v>
      </c>
      <c r="T11" s="36">
        <v>182</v>
      </c>
      <c r="U11" s="36">
        <v>183</v>
      </c>
      <c r="V11" s="36">
        <v>184</v>
      </c>
      <c r="W11" s="37">
        <v>185</v>
      </c>
      <c r="X11" s="45">
        <v>225</v>
      </c>
      <c r="Y11" s="35">
        <v>248</v>
      </c>
      <c r="Z11" s="36">
        <v>249</v>
      </c>
      <c r="AA11" s="36">
        <v>250</v>
      </c>
      <c r="AB11" s="37">
        <v>251</v>
      </c>
      <c r="AC11" s="45">
        <v>260</v>
      </c>
      <c r="AD11" s="45">
        <v>271</v>
      </c>
      <c r="AE11" s="45">
        <v>282</v>
      </c>
      <c r="IU11" s="68">
        <v>11</v>
      </c>
    </row>
    <row r="12" spans="1:255" ht="20.100000000000001" customHeight="1" x14ac:dyDescent="0.15">
      <c r="A12" s="2527"/>
      <c r="B12" s="2528"/>
      <c r="C12" s="2529"/>
      <c r="D12" s="2530"/>
      <c r="E12" s="2531"/>
      <c r="F12" s="2531"/>
      <c r="G12" s="2531"/>
      <c r="H12" s="2531"/>
      <c r="I12" s="2531"/>
      <c r="J12" s="2531"/>
      <c r="K12" s="2531"/>
      <c r="L12" s="2531"/>
      <c r="M12" s="2531"/>
      <c r="N12" s="2531"/>
      <c r="O12" s="2531"/>
      <c r="P12" s="2531"/>
      <c r="Q12" s="2531"/>
      <c r="R12" s="2531"/>
      <c r="S12" s="2531"/>
      <c r="T12" s="2531"/>
      <c r="U12" s="2531"/>
      <c r="V12" s="2531"/>
      <c r="W12" s="2532"/>
      <c r="X12" s="46"/>
      <c r="Y12" s="2533"/>
      <c r="Z12" s="2534"/>
      <c r="AA12" s="2534"/>
      <c r="AB12" s="2534"/>
      <c r="AC12" s="2534"/>
      <c r="AD12" s="2534"/>
      <c r="AE12" s="2535"/>
      <c r="IU12" s="68">
        <v>12</v>
      </c>
    </row>
    <row r="13" spans="1:255" ht="60" customHeight="1" x14ac:dyDescent="0.15">
      <c r="A13" s="38" t="s">
        <v>14</v>
      </c>
      <c r="B13" s="24"/>
      <c r="C13" s="39"/>
      <c r="D13" s="38" t="s">
        <v>149</v>
      </c>
      <c r="E13" s="24"/>
      <c r="F13" s="24"/>
      <c r="G13" s="39"/>
      <c r="H13" s="38" t="s">
        <v>150</v>
      </c>
      <c r="I13" s="24"/>
      <c r="J13" s="24"/>
      <c r="K13" s="39"/>
      <c r="L13" s="38" t="s">
        <v>151</v>
      </c>
      <c r="M13" s="24"/>
      <c r="N13" s="24"/>
      <c r="O13" s="39"/>
      <c r="P13" s="38" t="s">
        <v>154</v>
      </c>
      <c r="Q13" s="24"/>
      <c r="R13" s="24"/>
      <c r="S13" s="24"/>
      <c r="T13" s="24"/>
      <c r="U13" s="24"/>
      <c r="V13" s="24"/>
      <c r="W13" s="39"/>
      <c r="X13" s="47"/>
      <c r="Y13" s="38"/>
      <c r="Z13" s="24"/>
      <c r="AA13" s="24"/>
      <c r="AB13" s="39"/>
      <c r="AC13" s="47"/>
      <c r="AD13" s="47"/>
      <c r="AE13" s="47"/>
      <c r="IU13" s="68">
        <v>13</v>
      </c>
    </row>
    <row r="14" spans="1:255" ht="60" customHeight="1" x14ac:dyDescent="0.15">
      <c r="A14" s="40" t="s">
        <v>90</v>
      </c>
      <c r="B14" s="25" t="s">
        <v>161</v>
      </c>
      <c r="C14" s="41" t="s">
        <v>93</v>
      </c>
      <c r="D14" s="40" t="s">
        <v>90</v>
      </c>
      <c r="E14" s="25" t="s">
        <v>91</v>
      </c>
      <c r="F14" s="25" t="s">
        <v>92</v>
      </c>
      <c r="G14" s="41" t="s">
        <v>93</v>
      </c>
      <c r="H14" s="40" t="s">
        <v>90</v>
      </c>
      <c r="I14" s="25" t="s">
        <v>91</v>
      </c>
      <c r="J14" s="25" t="s">
        <v>92</v>
      </c>
      <c r="K14" s="41" t="s">
        <v>93</v>
      </c>
      <c r="L14" s="40" t="s">
        <v>90</v>
      </c>
      <c r="M14" s="25" t="s">
        <v>91</v>
      </c>
      <c r="N14" s="25" t="s">
        <v>92</v>
      </c>
      <c r="O14" s="41" t="s">
        <v>93</v>
      </c>
      <c r="P14" s="40" t="s">
        <v>90</v>
      </c>
      <c r="Q14" s="25" t="s">
        <v>91</v>
      </c>
      <c r="R14" s="25" t="s">
        <v>92</v>
      </c>
      <c r="S14" s="25" t="s">
        <v>93</v>
      </c>
      <c r="T14" s="25" t="s">
        <v>93</v>
      </c>
      <c r="U14" s="25" t="s">
        <v>6</v>
      </c>
      <c r="V14" s="25" t="s">
        <v>2</v>
      </c>
      <c r="W14" s="41" t="s">
        <v>173</v>
      </c>
      <c r="X14" s="48" t="s">
        <v>155</v>
      </c>
      <c r="Y14" s="40" t="s">
        <v>174</v>
      </c>
      <c r="Z14" s="25" t="s">
        <v>175</v>
      </c>
      <c r="AA14" s="25" t="s">
        <v>176</v>
      </c>
      <c r="AB14" s="41" t="s">
        <v>166</v>
      </c>
      <c r="AC14" s="48" t="s">
        <v>160</v>
      </c>
      <c r="AD14" s="48" t="s">
        <v>160</v>
      </c>
      <c r="AE14" s="48" t="s">
        <v>160</v>
      </c>
      <c r="IU14" s="68">
        <v>14</v>
      </c>
    </row>
    <row r="15" spans="1:255" ht="200.1" customHeight="1" thickBot="1" x14ac:dyDescent="0.2">
      <c r="A15" s="42" t="e">
        <f>+#REF!</f>
        <v>#REF!</v>
      </c>
      <c r="B15" s="43" t="e">
        <f>+#REF!</f>
        <v>#REF!</v>
      </c>
      <c r="C15" s="44" t="e">
        <f>+#REF!</f>
        <v>#REF!</v>
      </c>
      <c r="D15" s="42" t="e">
        <f>+#REF!</f>
        <v>#REF!</v>
      </c>
      <c r="E15" s="43" t="e">
        <f>+#REF!</f>
        <v>#REF!</v>
      </c>
      <c r="F15" s="43" t="e">
        <f>+#REF!</f>
        <v>#REF!</v>
      </c>
      <c r="G15" s="44" t="e">
        <f>+#REF!</f>
        <v>#REF!</v>
      </c>
      <c r="H15" s="42" t="e">
        <f>+#REF!</f>
        <v>#REF!</v>
      </c>
      <c r="I15" s="43" t="e">
        <f>+#REF!</f>
        <v>#REF!</v>
      </c>
      <c r="J15" s="43" t="e">
        <f>+#REF!</f>
        <v>#REF!</v>
      </c>
      <c r="K15" s="44" t="e">
        <f>+#REF!</f>
        <v>#REF!</v>
      </c>
      <c r="L15" s="42" t="e">
        <f>+#REF!</f>
        <v>#REF!</v>
      </c>
      <c r="M15" s="43" t="e">
        <f>+#REF!</f>
        <v>#REF!</v>
      </c>
      <c r="N15" s="43" t="e">
        <f>+#REF!</f>
        <v>#REF!</v>
      </c>
      <c r="O15" s="44" t="e">
        <f>+#REF!</f>
        <v>#REF!</v>
      </c>
      <c r="P15" s="42" t="e">
        <f>+#REF!</f>
        <v>#REF!</v>
      </c>
      <c r="Q15" s="43" t="e">
        <f>+#REF!</f>
        <v>#REF!</v>
      </c>
      <c r="R15" s="43" t="e">
        <f>+#REF!</f>
        <v>#REF!</v>
      </c>
      <c r="S15" s="43" t="e">
        <f>+#REF!</f>
        <v>#REF!</v>
      </c>
      <c r="T15" s="43" t="e">
        <f>+#REF!</f>
        <v>#REF!</v>
      </c>
      <c r="U15" s="43" t="e">
        <f>+#REF!</f>
        <v>#REF!</v>
      </c>
      <c r="V15" s="43" t="e">
        <f>+#REF!</f>
        <v>#REF!</v>
      </c>
      <c r="W15" s="44" t="e">
        <f>+#REF!</f>
        <v>#REF!</v>
      </c>
      <c r="X15" s="49" t="e">
        <f>+#REF!</f>
        <v>#REF!</v>
      </c>
      <c r="Y15" s="42" t="e">
        <f>+#REF!</f>
        <v>#REF!</v>
      </c>
      <c r="Z15" s="43" t="e">
        <f>+#REF!</f>
        <v>#REF!</v>
      </c>
      <c r="AA15" s="43" t="e">
        <f>+#REF!</f>
        <v>#REF!</v>
      </c>
      <c r="AB15" s="44" t="e">
        <f>+#REF!</f>
        <v>#REF!</v>
      </c>
      <c r="AC15" s="49" t="e">
        <f>+#REF!</f>
        <v>#REF!</v>
      </c>
      <c r="AD15" s="49" t="e">
        <f>+#REF!</f>
        <v>#REF!</v>
      </c>
      <c r="AE15" s="49" t="e">
        <f>+#REF!</f>
        <v>#REF!</v>
      </c>
      <c r="IU15" s="129">
        <v>15</v>
      </c>
    </row>
    <row r="17" spans="1:242" hidden="1" x14ac:dyDescent="0.15"/>
    <row r="18" spans="1:242" hidden="1" x14ac:dyDescent="0.15"/>
    <row r="19" spans="1:242" hidden="1" x14ac:dyDescent="0.15"/>
    <row r="20" spans="1:242" hidden="1" x14ac:dyDescent="0.15"/>
    <row r="21" spans="1:242" hidden="1" x14ac:dyDescent="0.15"/>
    <row r="22" spans="1:242" hidden="1" x14ac:dyDescent="0.15"/>
    <row r="23" spans="1:242" hidden="1" x14ac:dyDescent="0.15"/>
    <row r="25" spans="1:242" ht="12" customHeight="1" x14ac:dyDescent="0.15">
      <c r="A25" s="26">
        <v>1</v>
      </c>
      <c r="B25" s="26">
        <v>2</v>
      </c>
      <c r="C25" s="26">
        <v>3</v>
      </c>
      <c r="D25" s="26">
        <v>4</v>
      </c>
      <c r="E25" s="26">
        <v>5</v>
      </c>
      <c r="F25" s="26">
        <v>6</v>
      </c>
      <c r="G25" s="26">
        <v>7</v>
      </c>
      <c r="H25" s="26">
        <v>8</v>
      </c>
      <c r="I25" s="26">
        <v>9</v>
      </c>
      <c r="J25" s="26">
        <v>10</v>
      </c>
      <c r="K25" s="26">
        <v>11</v>
      </c>
      <c r="L25" s="26">
        <v>12</v>
      </c>
      <c r="M25" s="26">
        <v>13</v>
      </c>
      <c r="N25" s="26">
        <v>14</v>
      </c>
      <c r="O25" s="26">
        <v>15</v>
      </c>
      <c r="P25" s="26">
        <v>16</v>
      </c>
      <c r="Q25" s="26">
        <v>17</v>
      </c>
      <c r="R25" s="26">
        <v>18</v>
      </c>
      <c r="S25" s="26">
        <v>19</v>
      </c>
      <c r="T25" s="26">
        <v>20</v>
      </c>
      <c r="U25" s="26">
        <v>21</v>
      </c>
      <c r="V25" s="26">
        <v>22</v>
      </c>
      <c r="W25" s="26">
        <v>23</v>
      </c>
      <c r="X25" s="26">
        <v>24</v>
      </c>
      <c r="Y25" s="26">
        <v>25</v>
      </c>
      <c r="Z25" s="26">
        <v>26</v>
      </c>
      <c r="AA25" s="26">
        <v>27</v>
      </c>
      <c r="AB25" s="26">
        <v>28</v>
      </c>
      <c r="AC25" s="26">
        <v>29</v>
      </c>
      <c r="AD25" s="26">
        <v>30</v>
      </c>
      <c r="AE25" s="26">
        <v>31</v>
      </c>
      <c r="AF25" s="26">
        <v>32</v>
      </c>
      <c r="AG25" s="26">
        <v>33</v>
      </c>
      <c r="AH25" s="26">
        <v>34</v>
      </c>
      <c r="AI25" s="26">
        <v>35</v>
      </c>
      <c r="AJ25" s="26">
        <v>36</v>
      </c>
      <c r="AK25" s="26">
        <v>37</v>
      </c>
      <c r="AL25" s="26">
        <v>38</v>
      </c>
      <c r="AM25" s="26">
        <v>39</v>
      </c>
      <c r="AN25" s="26">
        <v>40</v>
      </c>
      <c r="AO25" s="26">
        <v>41</v>
      </c>
      <c r="AP25" s="26">
        <v>42</v>
      </c>
      <c r="AQ25" s="26">
        <v>43</v>
      </c>
      <c r="AR25" s="26">
        <v>44</v>
      </c>
      <c r="AS25" s="26">
        <v>45</v>
      </c>
      <c r="AT25" s="26">
        <v>46</v>
      </c>
      <c r="AU25" s="26">
        <v>47</v>
      </c>
      <c r="AV25" s="26">
        <v>48</v>
      </c>
      <c r="AW25" s="26">
        <v>49</v>
      </c>
      <c r="AX25" s="26">
        <v>50</v>
      </c>
      <c r="AY25" s="26">
        <v>51</v>
      </c>
      <c r="AZ25" s="26">
        <v>52</v>
      </c>
      <c r="BA25" s="26">
        <v>53</v>
      </c>
      <c r="BB25" s="26">
        <v>54</v>
      </c>
      <c r="BC25" s="26">
        <v>55</v>
      </c>
      <c r="BD25" s="26">
        <v>56</v>
      </c>
      <c r="BE25" s="26">
        <v>57</v>
      </c>
      <c r="BF25" s="26">
        <v>58</v>
      </c>
      <c r="BG25" s="26">
        <v>59</v>
      </c>
      <c r="BH25" s="26">
        <v>60</v>
      </c>
      <c r="BI25" s="26">
        <v>61</v>
      </c>
      <c r="BJ25" s="26">
        <v>62</v>
      </c>
      <c r="BK25" s="26">
        <v>63</v>
      </c>
      <c r="BL25" s="26">
        <v>64</v>
      </c>
      <c r="BM25" s="26">
        <v>65</v>
      </c>
      <c r="BN25" s="26">
        <v>66</v>
      </c>
      <c r="BO25" s="26">
        <v>67</v>
      </c>
      <c r="BP25" s="26">
        <v>68</v>
      </c>
      <c r="BQ25" s="26">
        <v>69</v>
      </c>
      <c r="BR25" s="26">
        <v>70</v>
      </c>
      <c r="BS25" s="26">
        <v>71</v>
      </c>
      <c r="BT25" s="26">
        <v>72</v>
      </c>
      <c r="BU25" s="26">
        <v>73</v>
      </c>
      <c r="BV25" s="26">
        <v>74</v>
      </c>
      <c r="BW25" s="26">
        <v>75</v>
      </c>
      <c r="BX25" s="26">
        <v>76</v>
      </c>
      <c r="BY25" s="26">
        <v>77</v>
      </c>
      <c r="BZ25" s="26">
        <v>78</v>
      </c>
      <c r="CA25" s="26">
        <v>79</v>
      </c>
      <c r="CB25" s="26">
        <v>80</v>
      </c>
      <c r="CC25" s="26">
        <v>81</v>
      </c>
      <c r="CD25" s="26">
        <v>82</v>
      </c>
      <c r="CE25" s="26">
        <v>83</v>
      </c>
      <c r="CF25" s="26">
        <v>84</v>
      </c>
      <c r="CG25" s="26">
        <v>85</v>
      </c>
      <c r="CH25" s="26">
        <v>86</v>
      </c>
      <c r="CI25" s="26">
        <v>87</v>
      </c>
      <c r="CJ25" s="26">
        <v>88</v>
      </c>
      <c r="CN25" s="26">
        <v>89</v>
      </c>
      <c r="CO25" s="26">
        <v>90</v>
      </c>
      <c r="CP25" s="26">
        <v>91</v>
      </c>
      <c r="CQ25" s="26">
        <v>92</v>
      </c>
      <c r="CR25" s="26">
        <v>93</v>
      </c>
      <c r="CS25" s="26">
        <v>94</v>
      </c>
      <c r="CT25" s="26">
        <v>95</v>
      </c>
      <c r="CU25" s="26">
        <v>96</v>
      </c>
      <c r="CV25" s="26">
        <v>97</v>
      </c>
      <c r="CW25" s="26">
        <v>98</v>
      </c>
      <c r="CX25" s="26">
        <v>99</v>
      </c>
      <c r="CY25" s="26">
        <v>100</v>
      </c>
      <c r="CZ25" s="26">
        <v>101</v>
      </c>
      <c r="DA25" s="26">
        <v>102</v>
      </c>
      <c r="DB25" s="26">
        <v>103</v>
      </c>
      <c r="DC25" s="26">
        <v>104</v>
      </c>
      <c r="DD25" s="26">
        <v>105</v>
      </c>
      <c r="DE25" s="26">
        <v>106</v>
      </c>
      <c r="DF25" s="26">
        <v>107</v>
      </c>
      <c r="DG25" s="26">
        <v>108</v>
      </c>
      <c r="DH25" s="26">
        <v>109</v>
      </c>
      <c r="DI25" s="26">
        <v>110</v>
      </c>
      <c r="DJ25" s="26">
        <v>111</v>
      </c>
      <c r="DK25" s="26">
        <v>112</v>
      </c>
      <c r="DL25" s="26">
        <v>113</v>
      </c>
      <c r="DM25" s="26">
        <v>114</v>
      </c>
      <c r="DN25" s="26">
        <v>115</v>
      </c>
      <c r="DO25" s="26">
        <v>116</v>
      </c>
      <c r="DP25" s="26">
        <v>117</v>
      </c>
      <c r="DQ25" s="26">
        <v>118</v>
      </c>
      <c r="DR25" s="26">
        <v>119</v>
      </c>
      <c r="DS25" s="26">
        <v>120</v>
      </c>
      <c r="DT25" s="26">
        <v>121</v>
      </c>
      <c r="DU25" s="26">
        <v>122</v>
      </c>
      <c r="DV25" s="26">
        <v>123</v>
      </c>
      <c r="DW25" s="26"/>
      <c r="DX25" s="26"/>
      <c r="DY25" s="26"/>
      <c r="DZ25" s="26"/>
      <c r="EA25" s="26">
        <v>124</v>
      </c>
      <c r="EB25" s="26">
        <v>125</v>
      </c>
      <c r="EC25" s="26">
        <v>126</v>
      </c>
      <c r="ED25" s="26">
        <v>127</v>
      </c>
      <c r="EE25" s="26">
        <v>128</v>
      </c>
      <c r="EF25" s="26">
        <v>129</v>
      </c>
      <c r="EG25" s="26">
        <v>130</v>
      </c>
      <c r="EH25" s="26">
        <v>131</v>
      </c>
      <c r="EI25" s="26">
        <v>132</v>
      </c>
      <c r="EJ25" s="26">
        <v>133</v>
      </c>
      <c r="EK25" s="26">
        <v>134</v>
      </c>
      <c r="EL25" s="26">
        <v>135</v>
      </c>
      <c r="EM25" s="26">
        <v>136</v>
      </c>
      <c r="EN25" s="26">
        <v>137</v>
      </c>
      <c r="EO25" s="26">
        <v>138</v>
      </c>
      <c r="EP25" s="26">
        <v>139</v>
      </c>
      <c r="EQ25" s="26">
        <v>140</v>
      </c>
      <c r="ER25" s="26">
        <v>141</v>
      </c>
      <c r="ES25" s="26"/>
      <c r="ET25" s="26"/>
      <c r="EU25" s="26"/>
      <c r="EV25" s="26"/>
      <c r="EW25" s="26">
        <v>142</v>
      </c>
      <c r="EX25" s="26">
        <v>143</v>
      </c>
      <c r="EY25" s="26">
        <v>144</v>
      </c>
      <c r="EZ25" s="26">
        <v>145</v>
      </c>
      <c r="FA25" s="26">
        <v>146</v>
      </c>
      <c r="FB25" s="26">
        <v>147</v>
      </c>
      <c r="FC25" s="26">
        <v>148</v>
      </c>
      <c r="FD25" s="26">
        <v>149</v>
      </c>
      <c r="FE25" s="26">
        <v>150</v>
      </c>
      <c r="FF25" s="26">
        <v>151</v>
      </c>
      <c r="FG25" s="26">
        <v>152</v>
      </c>
      <c r="FH25" s="26">
        <v>153</v>
      </c>
      <c r="FI25" s="26">
        <v>154</v>
      </c>
      <c r="FJ25" s="26">
        <v>155</v>
      </c>
      <c r="FK25" s="26"/>
      <c r="FL25" s="26"/>
      <c r="FM25" s="26"/>
      <c r="FN25" s="26"/>
      <c r="FO25" s="26">
        <v>156</v>
      </c>
      <c r="FP25" s="26">
        <v>157</v>
      </c>
      <c r="FQ25" s="26">
        <v>158</v>
      </c>
      <c r="FR25" s="26">
        <v>159</v>
      </c>
      <c r="FS25" s="26">
        <v>160</v>
      </c>
      <c r="FT25" s="26">
        <v>161</v>
      </c>
      <c r="FU25" s="26">
        <v>162</v>
      </c>
      <c r="FV25" s="26"/>
      <c r="FW25" s="26"/>
      <c r="FX25" s="26"/>
      <c r="FY25" s="26"/>
      <c r="FZ25" s="26"/>
      <c r="GA25" s="26"/>
      <c r="GB25" s="26"/>
      <c r="GC25" s="26"/>
      <c r="GD25" s="26">
        <v>163</v>
      </c>
      <c r="GE25" s="26">
        <v>164</v>
      </c>
      <c r="GF25" s="26">
        <v>165</v>
      </c>
      <c r="GG25" s="26">
        <v>166</v>
      </c>
      <c r="GH25" s="26">
        <v>167</v>
      </c>
      <c r="GI25" s="26">
        <v>168</v>
      </c>
      <c r="GJ25" s="26">
        <v>169</v>
      </c>
      <c r="GK25" s="26">
        <v>170</v>
      </c>
      <c r="GL25" s="26">
        <v>171</v>
      </c>
      <c r="GM25" s="26">
        <v>172</v>
      </c>
      <c r="GN25" s="26">
        <v>173</v>
      </c>
      <c r="GO25" s="26">
        <v>174</v>
      </c>
      <c r="GP25" s="26">
        <v>175</v>
      </c>
      <c r="GQ25" s="26">
        <v>176</v>
      </c>
      <c r="GR25" s="26">
        <v>177</v>
      </c>
      <c r="GS25" s="26">
        <v>178</v>
      </c>
      <c r="GT25" s="26">
        <v>179</v>
      </c>
      <c r="GU25" s="26">
        <v>180</v>
      </c>
      <c r="GV25" s="26">
        <v>181</v>
      </c>
      <c r="GW25" s="26">
        <v>182</v>
      </c>
      <c r="GX25" s="26">
        <v>183</v>
      </c>
      <c r="GY25" s="26">
        <v>184</v>
      </c>
      <c r="GZ25" s="26">
        <v>185</v>
      </c>
      <c r="HA25" s="26">
        <v>186</v>
      </c>
      <c r="HB25" s="26">
        <v>187</v>
      </c>
      <c r="HC25" s="26">
        <v>188</v>
      </c>
      <c r="HD25" s="26">
        <v>189</v>
      </c>
      <c r="HE25" s="26">
        <v>190</v>
      </c>
      <c r="HF25" s="26">
        <v>191</v>
      </c>
      <c r="HG25" s="26">
        <v>192</v>
      </c>
      <c r="HH25" s="26">
        <v>193</v>
      </c>
      <c r="HI25" s="26">
        <v>194</v>
      </c>
      <c r="HJ25" s="26">
        <v>195</v>
      </c>
      <c r="HK25" s="26">
        <v>196</v>
      </c>
      <c r="HL25" s="26">
        <v>197</v>
      </c>
      <c r="HM25" s="26">
        <v>198</v>
      </c>
      <c r="HN25" s="26">
        <v>199</v>
      </c>
      <c r="HO25" s="26">
        <v>200</v>
      </c>
      <c r="HP25" s="26">
        <v>201</v>
      </c>
      <c r="HQ25" s="26"/>
      <c r="HR25" s="26">
        <v>202</v>
      </c>
      <c r="HS25" s="26">
        <v>203</v>
      </c>
      <c r="HT25" s="26">
        <v>204</v>
      </c>
      <c r="HU25" s="26">
        <v>205</v>
      </c>
      <c r="HV25" s="26">
        <v>206</v>
      </c>
      <c r="HW25" s="26">
        <v>207</v>
      </c>
      <c r="HX25" s="26">
        <v>208</v>
      </c>
      <c r="HY25" s="26">
        <v>209</v>
      </c>
      <c r="HZ25" s="26">
        <v>210</v>
      </c>
      <c r="IA25" s="26">
        <v>211</v>
      </c>
      <c r="IB25" s="26">
        <v>212</v>
      </c>
      <c r="IC25" s="26">
        <v>213</v>
      </c>
      <c r="ID25" s="26">
        <v>214</v>
      </c>
      <c r="IE25" s="26">
        <v>215</v>
      </c>
      <c r="IF25" s="26">
        <v>216</v>
      </c>
      <c r="IG25" s="26">
        <v>217</v>
      </c>
      <c r="IH25" s="26">
        <v>218</v>
      </c>
    </row>
    <row r="26" spans="1:242" ht="12" customHeight="1" x14ac:dyDescent="0.15">
      <c r="A26" s="5">
        <v>1</v>
      </c>
      <c r="B26" s="5">
        <v>2</v>
      </c>
      <c r="C26" s="5">
        <v>3</v>
      </c>
      <c r="D26" s="5">
        <v>4</v>
      </c>
      <c r="E26" s="5">
        <v>5</v>
      </c>
      <c r="F26" s="5">
        <v>6</v>
      </c>
      <c r="G26" s="5">
        <v>7</v>
      </c>
      <c r="H26" s="5">
        <v>8</v>
      </c>
      <c r="I26" s="5">
        <v>9</v>
      </c>
      <c r="J26" s="5">
        <v>10</v>
      </c>
      <c r="K26" s="5">
        <v>11</v>
      </c>
      <c r="L26" s="5">
        <v>12</v>
      </c>
      <c r="M26" s="5">
        <v>13</v>
      </c>
      <c r="N26" s="5">
        <v>14</v>
      </c>
      <c r="O26" s="5">
        <v>15</v>
      </c>
      <c r="P26" s="5">
        <v>16</v>
      </c>
      <c r="Q26" s="5">
        <v>17</v>
      </c>
      <c r="R26" s="5">
        <v>18</v>
      </c>
      <c r="S26" s="5">
        <v>19</v>
      </c>
      <c r="T26" s="5">
        <v>20</v>
      </c>
      <c r="U26" s="5">
        <v>21</v>
      </c>
      <c r="V26" s="5">
        <v>22</v>
      </c>
      <c r="W26" s="5">
        <v>23</v>
      </c>
      <c r="X26" s="5">
        <v>24</v>
      </c>
      <c r="Y26" s="5">
        <v>25</v>
      </c>
      <c r="Z26" s="5">
        <v>26</v>
      </c>
      <c r="AA26" s="5">
        <v>27</v>
      </c>
      <c r="AB26" s="5">
        <v>28</v>
      </c>
      <c r="AC26" s="5">
        <v>29</v>
      </c>
      <c r="AD26" s="5">
        <v>30</v>
      </c>
      <c r="AE26" s="5">
        <v>31</v>
      </c>
      <c r="AF26" s="5">
        <v>32</v>
      </c>
      <c r="AG26" s="5">
        <v>33</v>
      </c>
      <c r="AH26" s="5">
        <v>34</v>
      </c>
      <c r="AI26" s="5">
        <v>35</v>
      </c>
      <c r="AJ26" s="5">
        <v>36</v>
      </c>
      <c r="AK26" s="5">
        <v>37</v>
      </c>
      <c r="AL26" s="5">
        <v>38</v>
      </c>
      <c r="AM26" s="5">
        <v>39</v>
      </c>
      <c r="AN26" s="5">
        <v>40</v>
      </c>
      <c r="AO26" s="5">
        <v>41</v>
      </c>
      <c r="AP26" s="5">
        <v>42</v>
      </c>
      <c r="AQ26" s="5">
        <v>43</v>
      </c>
      <c r="AR26" s="5">
        <v>44</v>
      </c>
      <c r="AS26" s="5">
        <v>45</v>
      </c>
      <c r="AT26" s="5">
        <v>46</v>
      </c>
      <c r="AU26" s="5">
        <v>47</v>
      </c>
      <c r="AV26" s="5">
        <v>48</v>
      </c>
      <c r="AW26" s="5">
        <v>49</v>
      </c>
      <c r="AX26" s="5">
        <v>50</v>
      </c>
      <c r="AY26" s="5">
        <v>51</v>
      </c>
      <c r="AZ26" s="5">
        <v>52</v>
      </c>
      <c r="BA26" s="5">
        <v>53</v>
      </c>
      <c r="BB26" s="5">
        <v>54</v>
      </c>
      <c r="BC26" s="5">
        <v>55</v>
      </c>
      <c r="BD26" s="5">
        <v>56</v>
      </c>
      <c r="BE26" s="5">
        <v>57</v>
      </c>
      <c r="BF26" s="5">
        <v>58</v>
      </c>
      <c r="BG26" s="5">
        <v>59</v>
      </c>
      <c r="BH26" s="5">
        <v>60</v>
      </c>
      <c r="BI26" s="5">
        <v>61</v>
      </c>
      <c r="BJ26" s="5">
        <v>62</v>
      </c>
      <c r="BK26" s="5">
        <v>63</v>
      </c>
      <c r="BL26" s="5">
        <v>64</v>
      </c>
      <c r="BM26" s="5">
        <v>65</v>
      </c>
      <c r="BN26" s="5">
        <v>66</v>
      </c>
      <c r="BO26" s="5">
        <v>67</v>
      </c>
      <c r="BP26" s="5">
        <v>68</v>
      </c>
      <c r="BQ26" s="5">
        <v>69</v>
      </c>
      <c r="BR26" s="5">
        <v>70</v>
      </c>
      <c r="BS26" s="5">
        <v>71</v>
      </c>
      <c r="BT26" s="5">
        <v>72</v>
      </c>
      <c r="BU26" s="5">
        <v>73</v>
      </c>
      <c r="BV26" s="5">
        <v>74</v>
      </c>
      <c r="BW26" s="5">
        <v>75</v>
      </c>
      <c r="BX26" s="5">
        <v>76</v>
      </c>
      <c r="BY26" s="5">
        <v>77</v>
      </c>
      <c r="BZ26" s="5">
        <v>78</v>
      </c>
      <c r="CA26" s="5">
        <v>79</v>
      </c>
      <c r="CB26" s="5">
        <v>80</v>
      </c>
      <c r="CC26" s="5">
        <v>81</v>
      </c>
      <c r="CD26" s="5">
        <v>82</v>
      </c>
      <c r="CE26" s="5">
        <v>83</v>
      </c>
      <c r="CF26" s="5">
        <v>84</v>
      </c>
      <c r="CG26" s="5">
        <v>85</v>
      </c>
      <c r="CH26" s="5">
        <v>86</v>
      </c>
      <c r="CI26" s="5">
        <v>87</v>
      </c>
      <c r="CJ26" s="5">
        <v>88</v>
      </c>
      <c r="CK26" s="5">
        <v>89</v>
      </c>
      <c r="CL26" s="5">
        <v>90</v>
      </c>
      <c r="CM26" s="5">
        <v>91</v>
      </c>
      <c r="CN26" s="5">
        <v>92</v>
      </c>
      <c r="CO26" s="5">
        <v>93</v>
      </c>
      <c r="CP26" s="5">
        <v>94</v>
      </c>
      <c r="CQ26" s="5">
        <v>95</v>
      </c>
      <c r="CR26" s="5">
        <v>96</v>
      </c>
      <c r="CS26" s="5">
        <v>97</v>
      </c>
      <c r="CT26" s="5">
        <v>98</v>
      </c>
      <c r="CU26" s="5">
        <v>99</v>
      </c>
      <c r="CV26" s="5">
        <v>100</v>
      </c>
      <c r="CW26" s="5">
        <v>101</v>
      </c>
      <c r="CX26" s="5">
        <v>102</v>
      </c>
      <c r="CY26" s="5">
        <v>103</v>
      </c>
      <c r="CZ26" s="5">
        <v>104</v>
      </c>
      <c r="DA26" s="5">
        <v>105</v>
      </c>
      <c r="DB26" s="5">
        <v>106</v>
      </c>
      <c r="DC26" s="5">
        <v>107</v>
      </c>
      <c r="DD26" s="5">
        <v>108</v>
      </c>
      <c r="DE26" s="5">
        <v>109</v>
      </c>
      <c r="DF26" s="5">
        <v>110</v>
      </c>
      <c r="DG26" s="5">
        <v>111</v>
      </c>
      <c r="DH26" s="5">
        <v>112</v>
      </c>
      <c r="DI26" s="5">
        <v>113</v>
      </c>
      <c r="DJ26" s="5">
        <v>114</v>
      </c>
      <c r="DK26" s="5">
        <v>115</v>
      </c>
      <c r="DL26" s="5">
        <v>116</v>
      </c>
      <c r="DM26" s="5">
        <v>117</v>
      </c>
      <c r="DN26" s="5">
        <v>118</v>
      </c>
      <c r="DO26" s="5">
        <v>119</v>
      </c>
      <c r="DP26" s="5">
        <v>120</v>
      </c>
      <c r="DQ26" s="5">
        <v>121</v>
      </c>
      <c r="DR26" s="5">
        <v>122</v>
      </c>
      <c r="DS26" s="5">
        <v>123</v>
      </c>
      <c r="DT26" s="5">
        <v>124</v>
      </c>
      <c r="DU26" s="5">
        <v>125</v>
      </c>
      <c r="DV26" s="5">
        <v>126</v>
      </c>
      <c r="DW26" s="5">
        <v>127</v>
      </c>
      <c r="DX26" s="5">
        <v>128</v>
      </c>
      <c r="DY26" s="5">
        <v>129</v>
      </c>
      <c r="DZ26" s="5">
        <v>130</v>
      </c>
      <c r="EA26" s="5">
        <v>131</v>
      </c>
      <c r="EB26" s="5">
        <v>132</v>
      </c>
      <c r="EC26" s="5">
        <v>133</v>
      </c>
      <c r="ED26" s="5">
        <v>134</v>
      </c>
      <c r="EE26" s="5">
        <v>135</v>
      </c>
      <c r="EF26" s="5">
        <v>136</v>
      </c>
      <c r="EG26" s="5">
        <v>137</v>
      </c>
      <c r="EH26" s="5">
        <v>138</v>
      </c>
      <c r="EI26" s="5">
        <v>139</v>
      </c>
      <c r="EJ26" s="5">
        <v>140</v>
      </c>
      <c r="EK26" s="5">
        <v>141</v>
      </c>
      <c r="EL26" s="5">
        <v>142</v>
      </c>
      <c r="EM26" s="5">
        <v>143</v>
      </c>
      <c r="EN26" s="5">
        <v>144</v>
      </c>
      <c r="EO26" s="5">
        <v>145</v>
      </c>
      <c r="EP26" s="5">
        <v>146</v>
      </c>
      <c r="EQ26" s="5">
        <v>147</v>
      </c>
      <c r="ER26" s="5">
        <v>148</v>
      </c>
      <c r="ES26" s="5">
        <v>149</v>
      </c>
      <c r="ET26" s="5">
        <v>150</v>
      </c>
      <c r="EU26" s="5">
        <v>151</v>
      </c>
      <c r="EV26" s="5">
        <v>152</v>
      </c>
      <c r="EW26" s="5">
        <v>153</v>
      </c>
      <c r="EX26" s="5">
        <v>154</v>
      </c>
      <c r="EY26" s="5">
        <v>155</v>
      </c>
      <c r="EZ26" s="5">
        <v>156</v>
      </c>
      <c r="FA26" s="5">
        <v>157</v>
      </c>
      <c r="FB26" s="5">
        <v>158</v>
      </c>
      <c r="FC26" s="5">
        <v>159</v>
      </c>
      <c r="FD26" s="5">
        <v>160</v>
      </c>
      <c r="FE26" s="5">
        <v>161</v>
      </c>
      <c r="FF26" s="5">
        <v>162</v>
      </c>
      <c r="FG26" s="5">
        <v>163</v>
      </c>
      <c r="FH26" s="5">
        <v>164</v>
      </c>
      <c r="FI26" s="5">
        <v>165</v>
      </c>
      <c r="FJ26" s="5">
        <v>166</v>
      </c>
      <c r="FK26" s="5">
        <v>167</v>
      </c>
      <c r="FL26" s="5">
        <v>168</v>
      </c>
      <c r="FM26" s="5">
        <v>169</v>
      </c>
      <c r="FN26" s="5">
        <v>170</v>
      </c>
      <c r="FO26" s="5">
        <v>171</v>
      </c>
      <c r="FP26" s="5">
        <v>172</v>
      </c>
      <c r="FQ26" s="5">
        <v>173</v>
      </c>
      <c r="FR26" s="5">
        <v>174</v>
      </c>
      <c r="FS26" s="5">
        <v>175</v>
      </c>
      <c r="FT26" s="5">
        <v>176</v>
      </c>
      <c r="FU26" s="5">
        <v>177</v>
      </c>
      <c r="FV26" s="5">
        <v>178</v>
      </c>
      <c r="FW26" s="5">
        <v>179</v>
      </c>
      <c r="FX26" s="5">
        <v>180</v>
      </c>
      <c r="FY26" s="5">
        <v>181</v>
      </c>
      <c r="FZ26" s="5">
        <v>182</v>
      </c>
      <c r="GA26" s="5">
        <v>183</v>
      </c>
      <c r="GB26" s="5">
        <v>184</v>
      </c>
      <c r="GC26" s="5">
        <v>185</v>
      </c>
      <c r="GD26" s="5">
        <v>186</v>
      </c>
      <c r="GE26" s="5">
        <v>187</v>
      </c>
      <c r="GF26" s="5">
        <v>188</v>
      </c>
      <c r="GG26" s="5">
        <v>189</v>
      </c>
      <c r="GH26" s="5">
        <v>190</v>
      </c>
      <c r="GI26" s="5">
        <v>191</v>
      </c>
      <c r="GJ26" s="5">
        <v>192</v>
      </c>
      <c r="GK26" s="5">
        <v>193</v>
      </c>
      <c r="GL26" s="5">
        <v>194</v>
      </c>
      <c r="GM26" s="5">
        <v>195</v>
      </c>
      <c r="GN26" s="5">
        <v>196</v>
      </c>
      <c r="GO26" s="5">
        <v>197</v>
      </c>
      <c r="GP26" s="5">
        <v>198</v>
      </c>
      <c r="GQ26" s="5">
        <v>199</v>
      </c>
      <c r="GR26" s="5">
        <v>200</v>
      </c>
      <c r="GS26" s="5">
        <v>201</v>
      </c>
      <c r="GT26" s="5">
        <v>202</v>
      </c>
      <c r="GU26" s="5">
        <v>203</v>
      </c>
      <c r="GV26" s="5">
        <v>204</v>
      </c>
      <c r="GW26" s="5">
        <v>205</v>
      </c>
      <c r="GX26" s="5">
        <v>206</v>
      </c>
      <c r="GY26" s="5">
        <v>207</v>
      </c>
      <c r="GZ26" s="5">
        <v>208</v>
      </c>
      <c r="HA26" s="5">
        <v>209</v>
      </c>
      <c r="HB26" s="5">
        <v>210</v>
      </c>
      <c r="HC26" s="5">
        <v>211</v>
      </c>
      <c r="HD26" s="5">
        <v>212</v>
      </c>
      <c r="HE26" s="5">
        <v>213</v>
      </c>
      <c r="HF26" s="5">
        <v>214</v>
      </c>
      <c r="HG26" s="5">
        <v>215</v>
      </c>
      <c r="HH26" s="5">
        <v>216</v>
      </c>
      <c r="HI26" s="5">
        <v>217</v>
      </c>
      <c r="HJ26" s="5">
        <v>218</v>
      </c>
      <c r="HK26" s="5">
        <v>219</v>
      </c>
      <c r="HL26" s="5">
        <v>220</v>
      </c>
      <c r="HM26" s="5">
        <v>221</v>
      </c>
      <c r="HN26" s="5">
        <v>222</v>
      </c>
      <c r="HO26" s="5">
        <v>223</v>
      </c>
      <c r="HP26" s="5">
        <v>224</v>
      </c>
      <c r="HQ26" s="5">
        <v>225</v>
      </c>
      <c r="HR26" s="5">
        <v>226</v>
      </c>
      <c r="HS26" s="5">
        <v>227</v>
      </c>
      <c r="HT26" s="5">
        <v>228</v>
      </c>
      <c r="HU26" s="5">
        <v>229</v>
      </c>
      <c r="HV26" s="5">
        <v>230</v>
      </c>
      <c r="HW26" s="5">
        <v>231</v>
      </c>
      <c r="HX26" s="5">
        <v>232</v>
      </c>
      <c r="HY26" s="5">
        <v>233</v>
      </c>
      <c r="HZ26" s="5">
        <v>234</v>
      </c>
      <c r="IA26" s="5">
        <v>235</v>
      </c>
      <c r="IB26" s="5">
        <v>236</v>
      </c>
      <c r="IC26" s="5">
        <v>237</v>
      </c>
      <c r="ID26" s="5">
        <v>238</v>
      </c>
      <c r="IE26" s="5">
        <v>239</v>
      </c>
      <c r="IF26" s="5">
        <v>240</v>
      </c>
      <c r="IG26" s="5">
        <v>241</v>
      </c>
      <c r="IH26" s="5">
        <v>242</v>
      </c>
    </row>
    <row r="27" spans="1:242" ht="12" customHeight="1" x14ac:dyDescent="0.15">
      <c r="A27" s="53" t="s">
        <v>162</v>
      </c>
      <c r="B27" s="54"/>
      <c r="C27" s="54"/>
      <c r="D27" s="54"/>
      <c r="E27" s="54"/>
      <c r="F27" s="54"/>
      <c r="G27" s="54"/>
      <c r="H27" s="54"/>
      <c r="I27" s="54"/>
      <c r="J27" s="54"/>
      <c r="K27" s="54"/>
      <c r="L27" s="54"/>
      <c r="M27" s="54"/>
      <c r="N27" s="54"/>
      <c r="O27" s="54"/>
      <c r="P27" s="54"/>
      <c r="Q27" s="54"/>
      <c r="R27" s="54"/>
      <c r="S27" s="54"/>
      <c r="T27" s="54"/>
      <c r="U27" s="54"/>
      <c r="V27" s="54"/>
      <c r="W27" s="54"/>
      <c r="X27" s="54"/>
      <c r="Y27" s="54"/>
      <c r="Z27" s="55"/>
      <c r="AA27" s="15" t="s">
        <v>167</v>
      </c>
      <c r="AB27" s="16"/>
      <c r="AC27" s="16"/>
      <c r="AD27" s="16"/>
      <c r="AE27" s="16"/>
      <c r="AF27" s="16"/>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7"/>
      <c r="DL27" s="6" t="s">
        <v>168</v>
      </c>
      <c r="DM27" s="7"/>
      <c r="DN27" s="7"/>
      <c r="DO27" s="7"/>
      <c r="DP27" s="7"/>
      <c r="DQ27" s="7"/>
      <c r="DR27" s="7"/>
      <c r="DS27" s="7"/>
      <c r="DT27" s="7"/>
      <c r="DU27" s="7"/>
      <c r="DV27" s="7"/>
      <c r="DW27" s="7"/>
      <c r="DX27" s="7"/>
      <c r="DY27" s="7"/>
      <c r="DZ27" s="7"/>
      <c r="EA27" s="7"/>
      <c r="EB27" s="7"/>
      <c r="EC27" s="7"/>
      <c r="ED27" s="7"/>
      <c r="EE27" s="7"/>
      <c r="EF27" s="7"/>
      <c r="EG27" s="7"/>
      <c r="EH27" s="7"/>
      <c r="EI27" s="7"/>
      <c r="EJ27" s="7"/>
      <c r="EK27" s="7"/>
      <c r="EL27" s="7"/>
      <c r="EM27" s="7"/>
      <c r="EN27" s="7"/>
      <c r="EO27" s="7"/>
      <c r="EP27" s="7"/>
      <c r="EQ27" s="7"/>
      <c r="ER27" s="7"/>
      <c r="ES27" s="7"/>
      <c r="ET27" s="7"/>
      <c r="EU27" s="7"/>
      <c r="EV27" s="7"/>
      <c r="EW27" s="7"/>
      <c r="EX27" s="7"/>
      <c r="EY27" s="7"/>
      <c r="EZ27" s="7"/>
      <c r="FA27" s="7"/>
      <c r="FB27" s="7"/>
      <c r="FC27" s="7"/>
      <c r="FD27" s="7"/>
      <c r="FE27" s="7"/>
      <c r="FF27" s="7"/>
      <c r="FG27" s="7"/>
      <c r="FH27" s="7"/>
      <c r="FI27" s="7"/>
      <c r="FJ27" s="7"/>
      <c r="FK27" s="7"/>
      <c r="FL27" s="7"/>
      <c r="FM27" s="7"/>
      <c r="FN27" s="7"/>
      <c r="FO27" s="7"/>
      <c r="FP27" s="7"/>
      <c r="FQ27" s="7"/>
      <c r="FR27" s="7"/>
      <c r="FS27" s="7"/>
      <c r="FT27" s="7"/>
      <c r="FU27" s="7"/>
      <c r="FV27" s="7"/>
      <c r="FW27" s="7"/>
      <c r="FX27" s="7"/>
      <c r="FY27" s="7"/>
      <c r="FZ27" s="7"/>
      <c r="GA27" s="7"/>
      <c r="GB27" s="7"/>
      <c r="GC27" s="7"/>
      <c r="GD27" s="7"/>
      <c r="GE27" s="8"/>
      <c r="GF27" s="27" t="s">
        <v>169</v>
      </c>
      <c r="GG27" s="28"/>
      <c r="GH27" s="28"/>
      <c r="GI27" s="28"/>
      <c r="GJ27" s="28"/>
      <c r="GK27" s="28"/>
      <c r="GL27" s="28"/>
      <c r="GM27" s="28"/>
      <c r="GN27" s="28"/>
      <c r="GO27" s="28"/>
      <c r="GP27" s="29"/>
      <c r="GQ27" s="9" t="s">
        <v>170</v>
      </c>
      <c r="GR27" s="10"/>
      <c r="GS27" s="10"/>
      <c r="GT27" s="10"/>
      <c r="GU27" s="10"/>
      <c r="GV27" s="10"/>
      <c r="GW27" s="10"/>
      <c r="GX27" s="10"/>
      <c r="GY27" s="10"/>
      <c r="GZ27" s="10"/>
      <c r="HA27" s="10"/>
      <c r="HB27" s="10"/>
      <c r="HC27" s="10"/>
      <c r="HD27" s="10"/>
      <c r="HE27" s="10"/>
      <c r="HF27" s="10"/>
      <c r="HG27" s="10"/>
      <c r="HH27" s="10"/>
      <c r="HI27" s="10"/>
      <c r="HJ27" s="10"/>
      <c r="HK27" s="10"/>
      <c r="HL27" s="10"/>
      <c r="HM27" s="10"/>
      <c r="HN27" s="10"/>
      <c r="HO27" s="10"/>
      <c r="HP27" s="10"/>
      <c r="HQ27" s="10"/>
      <c r="HR27" s="10"/>
      <c r="HS27" s="10"/>
      <c r="HT27" s="10"/>
      <c r="HU27" s="10"/>
      <c r="HV27" s="10"/>
      <c r="HW27" s="10"/>
      <c r="HX27" s="10"/>
      <c r="HY27" s="10"/>
      <c r="HZ27" s="10"/>
      <c r="IA27" s="10"/>
      <c r="IB27" s="10"/>
      <c r="IC27" s="10"/>
      <c r="ID27" s="10"/>
      <c r="IE27" s="10"/>
      <c r="IF27" s="10"/>
      <c r="IG27" s="10"/>
      <c r="IH27" s="11"/>
    </row>
    <row r="28" spans="1:242" ht="12" customHeight="1" x14ac:dyDescent="0.15">
      <c r="A28" s="2" t="s">
        <v>48</v>
      </c>
      <c r="B28" s="3" t="s">
        <v>49</v>
      </c>
      <c r="C28" s="3"/>
      <c r="D28" s="3" t="s">
        <v>50</v>
      </c>
      <c r="E28" s="3" t="s">
        <v>50</v>
      </c>
      <c r="F28" s="3"/>
      <c r="G28" s="3"/>
      <c r="H28" s="3"/>
      <c r="I28" s="3"/>
      <c r="J28" s="3"/>
      <c r="K28" s="3"/>
      <c r="L28" s="3" t="s">
        <v>23</v>
      </c>
      <c r="M28" s="3"/>
      <c r="N28" s="3"/>
      <c r="O28" s="3"/>
      <c r="P28" s="3"/>
      <c r="Q28" s="3"/>
      <c r="R28" s="3"/>
      <c r="S28" s="3"/>
      <c r="T28" s="3" t="s">
        <v>35</v>
      </c>
      <c r="U28" s="3"/>
      <c r="V28" s="3"/>
      <c r="W28" s="3"/>
      <c r="X28" s="3"/>
      <c r="Y28" s="3"/>
      <c r="Z28" s="3"/>
      <c r="AA28" s="3" t="s">
        <v>56</v>
      </c>
      <c r="AB28" s="3"/>
      <c r="AC28" s="3"/>
      <c r="AD28" s="3"/>
      <c r="AE28" s="3"/>
      <c r="AF28" s="3"/>
      <c r="AG28" s="3"/>
      <c r="AH28" s="3" t="s">
        <v>57</v>
      </c>
      <c r="AI28" s="3"/>
      <c r="AJ28" s="3"/>
      <c r="AK28" s="3"/>
      <c r="AL28" s="3"/>
      <c r="AM28" s="3" t="s">
        <v>3</v>
      </c>
      <c r="AN28" s="3"/>
      <c r="AO28" s="3"/>
      <c r="AP28" s="3"/>
      <c r="AQ28" s="3"/>
      <c r="AR28" s="3"/>
      <c r="AS28" s="3"/>
      <c r="AT28" s="3"/>
      <c r="AU28" s="3"/>
      <c r="AV28" s="3"/>
      <c r="AW28" s="3" t="s">
        <v>68</v>
      </c>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24" t="s">
        <v>14</v>
      </c>
      <c r="CL28" s="24"/>
      <c r="CM28" s="24"/>
      <c r="CN28" s="31" t="s">
        <v>27</v>
      </c>
      <c r="CO28" s="3"/>
      <c r="CP28" s="3"/>
      <c r="CQ28" s="3"/>
      <c r="CR28" s="3"/>
      <c r="CS28" s="3"/>
      <c r="CT28" s="3"/>
      <c r="CU28" s="3" t="s">
        <v>73</v>
      </c>
      <c r="CV28" s="3"/>
      <c r="CW28" s="3"/>
      <c r="CX28" s="3"/>
      <c r="CY28" s="3" t="s">
        <v>75</v>
      </c>
      <c r="CZ28" s="3"/>
      <c r="DA28" s="3"/>
      <c r="DB28" s="3"/>
      <c r="DC28" s="3" t="s">
        <v>81</v>
      </c>
      <c r="DD28" s="3"/>
      <c r="DE28" s="3"/>
      <c r="DF28" s="3" t="s">
        <v>83</v>
      </c>
      <c r="DG28" s="3"/>
      <c r="DH28" s="3" t="s">
        <v>86</v>
      </c>
      <c r="DI28" s="3"/>
      <c r="DJ28" s="3" t="s">
        <v>87</v>
      </c>
      <c r="DK28" s="3"/>
      <c r="DL28" s="3" t="s">
        <v>89</v>
      </c>
      <c r="DM28" s="3"/>
      <c r="DN28" s="3"/>
      <c r="DO28" s="3"/>
      <c r="DP28" s="3"/>
      <c r="DQ28" s="3" t="s">
        <v>94</v>
      </c>
      <c r="DR28" s="3"/>
      <c r="DS28" s="3"/>
      <c r="DT28" s="3"/>
      <c r="DU28" s="3"/>
      <c r="DV28" s="3" t="s">
        <v>95</v>
      </c>
      <c r="DW28" s="24" t="s">
        <v>149</v>
      </c>
      <c r="DX28" s="24"/>
      <c r="DY28" s="24"/>
      <c r="DZ28" s="24"/>
      <c r="EA28" s="3" t="s">
        <v>97</v>
      </c>
      <c r="EB28" s="3"/>
      <c r="EC28" s="3"/>
      <c r="ED28" s="3"/>
      <c r="EE28" s="3"/>
      <c r="EF28" s="3" t="s">
        <v>99</v>
      </c>
      <c r="EG28" s="3" t="s">
        <v>98</v>
      </c>
      <c r="EH28" s="3"/>
      <c r="EI28" s="3"/>
      <c r="EJ28" s="3"/>
      <c r="EK28" s="3" t="s">
        <v>100</v>
      </c>
      <c r="EL28" s="3"/>
      <c r="EM28" s="3"/>
      <c r="EN28" s="3"/>
      <c r="EO28" s="3" t="s">
        <v>104</v>
      </c>
      <c r="EP28" s="3"/>
      <c r="EQ28" s="3"/>
      <c r="ER28" s="3"/>
      <c r="ES28" s="24" t="s">
        <v>150</v>
      </c>
      <c r="ET28" s="24"/>
      <c r="EU28" s="24"/>
      <c r="EV28" s="24"/>
      <c r="EW28" s="3" t="s">
        <v>101</v>
      </c>
      <c r="EX28" s="3"/>
      <c r="EY28" s="3"/>
      <c r="EZ28" s="3"/>
      <c r="FA28" s="3"/>
      <c r="FB28" s="3" t="s">
        <v>102</v>
      </c>
      <c r="FC28" s="3" t="s">
        <v>102</v>
      </c>
      <c r="FD28" s="3"/>
      <c r="FE28" s="3"/>
      <c r="FF28" s="3"/>
      <c r="FG28" s="3" t="s">
        <v>103</v>
      </c>
      <c r="FH28" s="3"/>
      <c r="FI28" s="3"/>
      <c r="FJ28" s="3"/>
      <c r="FK28" s="24" t="s">
        <v>151</v>
      </c>
      <c r="FL28" s="24"/>
      <c r="FM28" s="24"/>
      <c r="FN28" s="24"/>
      <c r="FO28" s="3" t="s">
        <v>36</v>
      </c>
      <c r="FP28" s="3"/>
      <c r="FQ28" s="3"/>
      <c r="FR28" s="3"/>
      <c r="FS28" s="3"/>
      <c r="FT28" s="3" t="s">
        <v>152</v>
      </c>
      <c r="FU28" s="3" t="s">
        <v>153</v>
      </c>
      <c r="FV28" s="24" t="s">
        <v>154</v>
      </c>
      <c r="FW28" s="24"/>
      <c r="FX28" s="24"/>
      <c r="FY28" s="24"/>
      <c r="FZ28" s="24"/>
      <c r="GA28" s="24"/>
      <c r="GB28" s="24"/>
      <c r="GC28" s="24"/>
      <c r="GD28" s="3" t="s">
        <v>106</v>
      </c>
      <c r="GE28" s="3"/>
      <c r="GF28" s="22" t="s">
        <v>48</v>
      </c>
      <c r="GG28" s="3" t="s">
        <v>37</v>
      </c>
      <c r="GH28" s="3"/>
      <c r="GI28" s="3"/>
      <c r="GJ28" s="3"/>
      <c r="GK28" s="3"/>
      <c r="GL28" s="3"/>
      <c r="GM28" s="3"/>
      <c r="GN28" s="3"/>
      <c r="GO28" s="3" t="s">
        <v>114</v>
      </c>
      <c r="GP28" s="3" t="s">
        <v>115</v>
      </c>
      <c r="GQ28" s="3" t="s">
        <v>116</v>
      </c>
      <c r="GR28" s="3" t="s">
        <v>163</v>
      </c>
      <c r="GS28" s="3"/>
      <c r="GT28" s="3"/>
      <c r="GU28" s="3"/>
      <c r="GV28" s="3"/>
      <c r="GW28" s="3"/>
      <c r="GX28" s="3"/>
      <c r="GY28" s="3"/>
      <c r="GZ28" s="34"/>
      <c r="HA28" s="32"/>
      <c r="HB28" s="32"/>
      <c r="HC28" s="3" t="s">
        <v>164</v>
      </c>
      <c r="HD28" s="3"/>
      <c r="HE28" s="3"/>
      <c r="HF28" s="3"/>
      <c r="HG28" s="3"/>
      <c r="HH28" s="3"/>
      <c r="HI28" s="3"/>
      <c r="HJ28" s="3"/>
      <c r="HK28" s="32"/>
      <c r="HL28" s="32"/>
      <c r="HM28" s="32"/>
      <c r="HN28" s="3" t="s">
        <v>124</v>
      </c>
      <c r="HO28" s="3"/>
      <c r="HP28" s="3"/>
      <c r="HQ28" s="24"/>
      <c r="HR28" s="3"/>
      <c r="HS28" s="32" t="s">
        <v>156</v>
      </c>
      <c r="HT28" s="32"/>
      <c r="HU28" s="32"/>
      <c r="HV28" s="32"/>
      <c r="HW28" s="32" t="s">
        <v>157</v>
      </c>
      <c r="HX28" s="32"/>
      <c r="HY28" s="32"/>
      <c r="HZ28" s="32"/>
      <c r="IA28" s="32" t="s">
        <v>158</v>
      </c>
      <c r="IB28" s="32"/>
      <c r="IC28" s="32"/>
      <c r="ID28" s="32"/>
      <c r="IE28" s="32" t="s">
        <v>159</v>
      </c>
      <c r="IF28" s="32"/>
      <c r="IG28" s="32"/>
      <c r="IH28" s="56"/>
    </row>
    <row r="29" spans="1:242" ht="12" customHeight="1" x14ac:dyDescent="0.15">
      <c r="A29" s="23" t="s">
        <v>45</v>
      </c>
      <c r="B29" s="4" t="s">
        <v>47</v>
      </c>
      <c r="C29" s="4" t="s">
        <v>46</v>
      </c>
      <c r="D29" s="4" t="s">
        <v>51</v>
      </c>
      <c r="E29" s="4" t="s">
        <v>25</v>
      </c>
      <c r="F29" s="4" t="s">
        <v>52</v>
      </c>
      <c r="G29" s="4" t="s">
        <v>24</v>
      </c>
      <c r="H29" s="4" t="s">
        <v>53</v>
      </c>
      <c r="I29" s="4" t="s">
        <v>4</v>
      </c>
      <c r="J29" s="4" t="s">
        <v>8</v>
      </c>
      <c r="K29" s="4" t="s">
        <v>54</v>
      </c>
      <c r="L29" s="4" t="s">
        <v>51</v>
      </c>
      <c r="M29" s="4" t="s">
        <v>55</v>
      </c>
      <c r="N29" s="4" t="s">
        <v>25</v>
      </c>
      <c r="O29" s="4" t="s">
        <v>52</v>
      </c>
      <c r="P29" s="4" t="s">
        <v>24</v>
      </c>
      <c r="Q29" s="4" t="s">
        <v>53</v>
      </c>
      <c r="R29" s="4" t="s">
        <v>4</v>
      </c>
      <c r="S29" s="4" t="s">
        <v>8</v>
      </c>
      <c r="T29" s="4" t="s">
        <v>25</v>
      </c>
      <c r="U29" s="4" t="s">
        <v>52</v>
      </c>
      <c r="V29" s="4" t="s">
        <v>24</v>
      </c>
      <c r="W29" s="4" t="s">
        <v>172</v>
      </c>
      <c r="X29" s="4" t="s">
        <v>4</v>
      </c>
      <c r="Y29" s="4" t="s">
        <v>8</v>
      </c>
      <c r="Z29" s="4" t="s">
        <v>147</v>
      </c>
      <c r="AA29" s="21" t="s">
        <v>10</v>
      </c>
      <c r="AB29" s="4" t="s">
        <v>16</v>
      </c>
      <c r="AC29" s="4" t="s">
        <v>26</v>
      </c>
      <c r="AD29" s="4" t="s">
        <v>30</v>
      </c>
      <c r="AE29" s="4" t="s">
        <v>12</v>
      </c>
      <c r="AF29" s="4" t="s">
        <v>22</v>
      </c>
      <c r="AG29" s="4" t="s">
        <v>21</v>
      </c>
      <c r="AH29" s="4" t="s">
        <v>57</v>
      </c>
      <c r="AI29" s="4" t="s">
        <v>58</v>
      </c>
      <c r="AJ29" s="4" t="s">
        <v>6</v>
      </c>
      <c r="AK29" s="4" t="s">
        <v>2</v>
      </c>
      <c r="AL29" s="4" t="s">
        <v>44</v>
      </c>
      <c r="AM29" s="4" t="s">
        <v>59</v>
      </c>
      <c r="AN29" s="4" t="s">
        <v>44</v>
      </c>
      <c r="AO29" s="4" t="s">
        <v>60</v>
      </c>
      <c r="AP29" s="4" t="s">
        <v>61</v>
      </c>
      <c r="AQ29" s="4" t="s">
        <v>62</v>
      </c>
      <c r="AR29" s="4" t="s">
        <v>63</v>
      </c>
      <c r="AS29" s="4" t="s">
        <v>64</v>
      </c>
      <c r="AT29" s="4" t="s">
        <v>65</v>
      </c>
      <c r="AU29" s="4" t="s">
        <v>66</v>
      </c>
      <c r="AV29" s="4" t="s">
        <v>67</v>
      </c>
      <c r="AW29" s="4">
        <v>1</v>
      </c>
      <c r="AX29" s="4" t="s">
        <v>38</v>
      </c>
      <c r="AY29" s="4" t="s">
        <v>59</v>
      </c>
      <c r="AZ29" s="4" t="s">
        <v>39</v>
      </c>
      <c r="BA29" s="4">
        <v>2</v>
      </c>
      <c r="BB29" s="4" t="s">
        <v>38</v>
      </c>
      <c r="BC29" s="4" t="s">
        <v>59</v>
      </c>
      <c r="BD29" s="4" t="s">
        <v>39</v>
      </c>
      <c r="BE29" s="4">
        <v>3</v>
      </c>
      <c r="BF29" s="4" t="s">
        <v>38</v>
      </c>
      <c r="BG29" s="4" t="s">
        <v>59</v>
      </c>
      <c r="BH29" s="4" t="s">
        <v>39</v>
      </c>
      <c r="BI29" s="4">
        <v>4</v>
      </c>
      <c r="BJ29" s="4" t="s">
        <v>38</v>
      </c>
      <c r="BK29" s="4" t="s">
        <v>59</v>
      </c>
      <c r="BL29" s="4" t="s">
        <v>39</v>
      </c>
      <c r="BM29" s="4">
        <v>5</v>
      </c>
      <c r="BN29" s="4" t="s">
        <v>38</v>
      </c>
      <c r="BO29" s="4" t="s">
        <v>59</v>
      </c>
      <c r="BP29" s="4" t="s">
        <v>39</v>
      </c>
      <c r="BQ29" s="4">
        <v>6</v>
      </c>
      <c r="BR29" s="4" t="s">
        <v>38</v>
      </c>
      <c r="BS29" s="4" t="s">
        <v>59</v>
      </c>
      <c r="BT29" s="4" t="s">
        <v>39</v>
      </c>
      <c r="BU29" s="4">
        <v>7</v>
      </c>
      <c r="BV29" s="4" t="s">
        <v>38</v>
      </c>
      <c r="BW29" s="4" t="s">
        <v>59</v>
      </c>
      <c r="BX29" s="4" t="s">
        <v>39</v>
      </c>
      <c r="BY29" s="4">
        <v>8</v>
      </c>
      <c r="BZ29" s="4" t="s">
        <v>38</v>
      </c>
      <c r="CA29" s="4" t="s">
        <v>59</v>
      </c>
      <c r="CB29" s="4" t="s">
        <v>39</v>
      </c>
      <c r="CC29" s="4">
        <v>9</v>
      </c>
      <c r="CD29" s="4" t="s">
        <v>38</v>
      </c>
      <c r="CE29" s="4" t="s">
        <v>59</v>
      </c>
      <c r="CF29" s="4" t="s">
        <v>39</v>
      </c>
      <c r="CG29" s="4">
        <v>10</v>
      </c>
      <c r="CH29" s="4" t="s">
        <v>38</v>
      </c>
      <c r="CI29" s="4" t="s">
        <v>59</v>
      </c>
      <c r="CJ29" s="4" t="s">
        <v>39</v>
      </c>
      <c r="CK29" s="25" t="s">
        <v>90</v>
      </c>
      <c r="CL29" s="25" t="s">
        <v>161</v>
      </c>
      <c r="CM29" s="25" t="s">
        <v>93</v>
      </c>
      <c r="CN29" s="4" t="s">
        <v>69</v>
      </c>
      <c r="CO29" s="21" t="s">
        <v>148</v>
      </c>
      <c r="CP29" s="21" t="s">
        <v>28</v>
      </c>
      <c r="CQ29" s="21" t="s">
        <v>15</v>
      </c>
      <c r="CR29" s="21" t="s">
        <v>70</v>
      </c>
      <c r="CS29" s="21" t="s">
        <v>71</v>
      </c>
      <c r="CT29" s="4" t="s">
        <v>72</v>
      </c>
      <c r="CU29" s="21" t="s">
        <v>48</v>
      </c>
      <c r="CV29" s="4" t="s">
        <v>74</v>
      </c>
      <c r="CW29" s="4" t="s">
        <v>5</v>
      </c>
      <c r="CX29" s="4" t="s">
        <v>42</v>
      </c>
      <c r="CY29" s="4" t="s">
        <v>76</v>
      </c>
      <c r="CZ29" s="4" t="s">
        <v>77</v>
      </c>
      <c r="DA29" s="4" t="s">
        <v>78</v>
      </c>
      <c r="DB29" s="21" t="s">
        <v>79</v>
      </c>
      <c r="DC29" s="4" t="s">
        <v>82</v>
      </c>
      <c r="DD29" s="4" t="s">
        <v>41</v>
      </c>
      <c r="DE29" s="4" t="s">
        <v>80</v>
      </c>
      <c r="DF29" s="4" t="s">
        <v>84</v>
      </c>
      <c r="DG29" s="4" t="s">
        <v>85</v>
      </c>
      <c r="DH29" s="4" t="s">
        <v>84</v>
      </c>
      <c r="DI29" s="4" t="s">
        <v>82</v>
      </c>
      <c r="DJ29" s="4" t="s">
        <v>84</v>
      </c>
      <c r="DK29" s="21" t="s">
        <v>88</v>
      </c>
      <c r="DL29" s="4" t="s">
        <v>62</v>
      </c>
      <c r="DM29" s="4" t="s">
        <v>90</v>
      </c>
      <c r="DN29" s="4" t="s">
        <v>91</v>
      </c>
      <c r="DO29" s="4" t="s">
        <v>92</v>
      </c>
      <c r="DP29" s="4" t="s">
        <v>93</v>
      </c>
      <c r="DQ29" s="4" t="s">
        <v>64</v>
      </c>
      <c r="DR29" s="4" t="s">
        <v>90</v>
      </c>
      <c r="DS29" s="4" t="s">
        <v>91</v>
      </c>
      <c r="DT29" s="4" t="s">
        <v>92</v>
      </c>
      <c r="DU29" s="4" t="s">
        <v>93</v>
      </c>
      <c r="DV29" s="4" t="s">
        <v>96</v>
      </c>
      <c r="DW29" s="25" t="s">
        <v>90</v>
      </c>
      <c r="DX29" s="25" t="s">
        <v>91</v>
      </c>
      <c r="DY29" s="25" t="s">
        <v>92</v>
      </c>
      <c r="DZ29" s="25" t="s">
        <v>93</v>
      </c>
      <c r="EA29" s="4" t="s">
        <v>62</v>
      </c>
      <c r="EB29" s="4" t="s">
        <v>90</v>
      </c>
      <c r="EC29" s="4" t="s">
        <v>91</v>
      </c>
      <c r="ED29" s="4" t="s">
        <v>92</v>
      </c>
      <c r="EE29" s="4" t="s">
        <v>93</v>
      </c>
      <c r="EF29" s="4" t="s">
        <v>62</v>
      </c>
      <c r="EG29" s="4" t="s">
        <v>90</v>
      </c>
      <c r="EH29" s="4" t="s">
        <v>91</v>
      </c>
      <c r="EI29" s="4" t="s">
        <v>92</v>
      </c>
      <c r="EJ29" s="4" t="s">
        <v>93</v>
      </c>
      <c r="EK29" s="4" t="s">
        <v>90</v>
      </c>
      <c r="EL29" s="4" t="s">
        <v>91</v>
      </c>
      <c r="EM29" s="4" t="s">
        <v>92</v>
      </c>
      <c r="EN29" s="4" t="s">
        <v>93</v>
      </c>
      <c r="EO29" s="4" t="s">
        <v>90</v>
      </c>
      <c r="EP29" s="4" t="s">
        <v>91</v>
      </c>
      <c r="EQ29" s="4" t="s">
        <v>92</v>
      </c>
      <c r="ER29" s="4" t="s">
        <v>93</v>
      </c>
      <c r="ES29" s="25" t="s">
        <v>90</v>
      </c>
      <c r="ET29" s="25" t="s">
        <v>91</v>
      </c>
      <c r="EU29" s="25" t="s">
        <v>92</v>
      </c>
      <c r="EV29" s="25" t="s">
        <v>93</v>
      </c>
      <c r="EW29" s="4" t="s">
        <v>64</v>
      </c>
      <c r="EX29" s="4" t="s">
        <v>90</v>
      </c>
      <c r="EY29" s="4" t="s">
        <v>91</v>
      </c>
      <c r="EZ29" s="4" t="s">
        <v>92</v>
      </c>
      <c r="FA29" s="4" t="s">
        <v>93</v>
      </c>
      <c r="FB29" s="4" t="s">
        <v>62</v>
      </c>
      <c r="FC29" s="4" t="s">
        <v>90</v>
      </c>
      <c r="FD29" s="4" t="s">
        <v>91</v>
      </c>
      <c r="FE29" s="4" t="s">
        <v>92</v>
      </c>
      <c r="FF29" s="4" t="s">
        <v>93</v>
      </c>
      <c r="FG29" s="4" t="s">
        <v>90</v>
      </c>
      <c r="FH29" s="4" t="s">
        <v>91</v>
      </c>
      <c r="FI29" s="4" t="s">
        <v>92</v>
      </c>
      <c r="FJ29" s="4" t="s">
        <v>93</v>
      </c>
      <c r="FK29" s="25" t="s">
        <v>90</v>
      </c>
      <c r="FL29" s="25" t="s">
        <v>91</v>
      </c>
      <c r="FM29" s="25" t="s">
        <v>92</v>
      </c>
      <c r="FN29" s="25" t="s">
        <v>93</v>
      </c>
      <c r="FO29" s="4" t="s">
        <v>105</v>
      </c>
      <c r="FP29" s="4" t="s">
        <v>90</v>
      </c>
      <c r="FQ29" s="4" t="s">
        <v>91</v>
      </c>
      <c r="FR29" s="4" t="s">
        <v>92</v>
      </c>
      <c r="FS29" s="4" t="s">
        <v>93</v>
      </c>
      <c r="FT29" s="4" t="s">
        <v>90</v>
      </c>
      <c r="FU29" s="4" t="s">
        <v>90</v>
      </c>
      <c r="FV29" s="25" t="s">
        <v>90</v>
      </c>
      <c r="FW29" s="25" t="s">
        <v>91</v>
      </c>
      <c r="FX29" s="25" t="s">
        <v>92</v>
      </c>
      <c r="FY29" s="25" t="s">
        <v>93</v>
      </c>
      <c r="FZ29" s="25" t="s">
        <v>93</v>
      </c>
      <c r="GA29" s="25" t="s">
        <v>6</v>
      </c>
      <c r="GB29" s="25" t="s">
        <v>2</v>
      </c>
      <c r="GC29" s="25" t="s">
        <v>173</v>
      </c>
      <c r="GD29" s="4" t="s">
        <v>107</v>
      </c>
      <c r="GE29" s="4" t="s">
        <v>93</v>
      </c>
      <c r="GF29" s="21"/>
      <c r="GG29" s="4" t="s">
        <v>108</v>
      </c>
      <c r="GH29" s="4" t="s">
        <v>110</v>
      </c>
      <c r="GI29" s="4" t="s">
        <v>16</v>
      </c>
      <c r="GJ29" s="4" t="s">
        <v>24</v>
      </c>
      <c r="GK29" s="4" t="s">
        <v>109</v>
      </c>
      <c r="GL29" s="4" t="s">
        <v>111</v>
      </c>
      <c r="GM29" s="4" t="s">
        <v>112</v>
      </c>
      <c r="GN29" s="4" t="s">
        <v>113</v>
      </c>
      <c r="GO29" s="4" t="s">
        <v>62</v>
      </c>
      <c r="GP29" s="4" t="s">
        <v>62</v>
      </c>
      <c r="GQ29" s="4" t="s">
        <v>117</v>
      </c>
      <c r="GR29" s="4" t="s">
        <v>118</v>
      </c>
      <c r="GS29" s="4" t="s">
        <v>119</v>
      </c>
      <c r="GT29" s="4" t="s">
        <v>120</v>
      </c>
      <c r="GU29" s="4" t="s">
        <v>33</v>
      </c>
      <c r="GV29" s="4" t="s">
        <v>121</v>
      </c>
      <c r="GW29" s="4" t="s">
        <v>122</v>
      </c>
      <c r="GX29" s="4" t="s">
        <v>3</v>
      </c>
      <c r="GY29" s="4" t="s">
        <v>29</v>
      </c>
      <c r="GZ29" s="33" t="s">
        <v>123</v>
      </c>
      <c r="HA29" s="33" t="s">
        <v>8</v>
      </c>
      <c r="HB29" s="33" t="s">
        <v>165</v>
      </c>
      <c r="HC29" s="4" t="s">
        <v>118</v>
      </c>
      <c r="HD29" s="4" t="s">
        <v>119</v>
      </c>
      <c r="HE29" s="4" t="s">
        <v>120</v>
      </c>
      <c r="HF29" s="4" t="s">
        <v>33</v>
      </c>
      <c r="HG29" s="4" t="s">
        <v>121</v>
      </c>
      <c r="HH29" s="4" t="s">
        <v>122</v>
      </c>
      <c r="HI29" s="4" t="s">
        <v>3</v>
      </c>
      <c r="HJ29" s="4" t="s">
        <v>29</v>
      </c>
      <c r="HK29" s="33" t="s">
        <v>123</v>
      </c>
      <c r="HL29" s="33" t="s">
        <v>8</v>
      </c>
      <c r="HM29" s="33" t="s">
        <v>165</v>
      </c>
      <c r="HN29" s="4" t="s">
        <v>125</v>
      </c>
      <c r="HO29" s="4" t="s">
        <v>126</v>
      </c>
      <c r="HP29" s="4" t="s">
        <v>5</v>
      </c>
      <c r="HQ29" s="25" t="s">
        <v>155</v>
      </c>
      <c r="HR29" s="4" t="s">
        <v>127</v>
      </c>
      <c r="HS29" s="33" t="s">
        <v>128</v>
      </c>
      <c r="HT29" s="33" t="s">
        <v>129</v>
      </c>
      <c r="HU29" s="33" t="s">
        <v>130</v>
      </c>
      <c r="HV29" s="33" t="s">
        <v>131</v>
      </c>
      <c r="HW29" s="33" t="s">
        <v>128</v>
      </c>
      <c r="HX29" s="33" t="s">
        <v>129</v>
      </c>
      <c r="HY29" s="33" t="s">
        <v>130</v>
      </c>
      <c r="HZ29" s="33" t="s">
        <v>131</v>
      </c>
      <c r="IA29" s="33" t="s">
        <v>128</v>
      </c>
      <c r="IB29" s="33" t="s">
        <v>129</v>
      </c>
      <c r="IC29" s="33" t="s">
        <v>130</v>
      </c>
      <c r="ID29" s="33" t="s">
        <v>131</v>
      </c>
      <c r="IE29" s="33" t="s">
        <v>128</v>
      </c>
      <c r="IF29" s="33" t="s">
        <v>129</v>
      </c>
      <c r="IG29" s="33" t="s">
        <v>130</v>
      </c>
      <c r="IH29" s="57" t="s">
        <v>131</v>
      </c>
    </row>
    <row r="30" spans="1:242" ht="12" customHeight="1" x14ac:dyDescent="0.15">
      <c r="A30" s="18" t="e">
        <f>+#REF!</f>
        <v>#REF!</v>
      </c>
      <c r="B30" s="1" t="e">
        <f>+#REF!</f>
        <v>#REF!</v>
      </c>
      <c r="C30" s="1" t="e">
        <f>+#REF!</f>
        <v>#REF!</v>
      </c>
      <c r="D30" s="1" t="e">
        <f>+#REF!</f>
        <v>#REF!</v>
      </c>
      <c r="E30" s="1" t="e">
        <f>+#REF!</f>
        <v>#REF!</v>
      </c>
      <c r="F30" s="1" t="e">
        <f>+#REF!</f>
        <v>#REF!</v>
      </c>
      <c r="G30" s="1" t="e">
        <f>+#REF!</f>
        <v>#REF!</v>
      </c>
      <c r="H30" s="1" t="e">
        <f>+#REF!</f>
        <v>#REF!</v>
      </c>
      <c r="I30" s="1" t="e">
        <f>+#REF!</f>
        <v>#REF!</v>
      </c>
      <c r="J30" s="1" t="e">
        <f>+#REF!</f>
        <v>#REF!</v>
      </c>
      <c r="K30" s="1" t="e">
        <f>+#REF!</f>
        <v>#REF!</v>
      </c>
      <c r="L30" s="1" t="e">
        <f>+#REF!</f>
        <v>#REF!</v>
      </c>
      <c r="M30" s="1" t="e">
        <f>+#REF!</f>
        <v>#REF!</v>
      </c>
      <c r="N30" s="1" t="e">
        <f>+#REF!</f>
        <v>#REF!</v>
      </c>
      <c r="O30" s="1" t="e">
        <f>+#REF!</f>
        <v>#REF!</v>
      </c>
      <c r="P30" s="1" t="e">
        <f>+#REF!</f>
        <v>#REF!</v>
      </c>
      <c r="Q30" s="1" t="e">
        <f>+#REF!</f>
        <v>#REF!</v>
      </c>
      <c r="R30" s="1" t="e">
        <f>+#REF!</f>
        <v>#REF!</v>
      </c>
      <c r="S30" s="1" t="e">
        <f>+#REF!</f>
        <v>#REF!</v>
      </c>
      <c r="T30" s="1" t="e">
        <f>+#REF!</f>
        <v>#REF!</v>
      </c>
      <c r="U30" s="1" t="e">
        <f>+#REF!</f>
        <v>#REF!</v>
      </c>
      <c r="V30" s="1" t="e">
        <f>+#REF!</f>
        <v>#REF!</v>
      </c>
      <c r="W30" s="1" t="e">
        <f>+#REF!</f>
        <v>#REF!</v>
      </c>
      <c r="X30" s="1" t="e">
        <f>+#REF!</f>
        <v>#REF!</v>
      </c>
      <c r="Y30" s="1" t="e">
        <f>+#REF!</f>
        <v>#REF!</v>
      </c>
      <c r="Z30" s="19" t="e">
        <f>+#REF!</f>
        <v>#REF!</v>
      </c>
      <c r="AA30" s="20" t="e">
        <f>+#REF!</f>
        <v>#REF!</v>
      </c>
      <c r="AB30" s="1" t="e">
        <f>+#REF!</f>
        <v>#REF!</v>
      </c>
      <c r="AC30" s="1" t="e">
        <f>+#REF!</f>
        <v>#REF!</v>
      </c>
      <c r="AD30" s="1" t="e">
        <f>+#REF!</f>
        <v>#REF!</v>
      </c>
      <c r="AE30" s="1" t="e">
        <f>+#REF!</f>
        <v>#REF!</v>
      </c>
      <c r="AF30" s="1" t="e">
        <f>+#REF!</f>
        <v>#REF!</v>
      </c>
      <c r="AG30" s="1" t="e">
        <f>+#REF!</f>
        <v>#REF!</v>
      </c>
      <c r="AH30" s="1" t="e">
        <f>+#REF!</f>
        <v>#REF!</v>
      </c>
      <c r="AI30" s="1" t="e">
        <f>+#REF!</f>
        <v>#REF!</v>
      </c>
      <c r="AJ30" s="1" t="e">
        <f>+#REF!</f>
        <v>#REF!</v>
      </c>
      <c r="AK30" s="1" t="e">
        <f>+#REF!</f>
        <v>#REF!</v>
      </c>
      <c r="AL30" s="1" t="e">
        <f>+#REF!</f>
        <v>#REF!</v>
      </c>
      <c r="AM30" s="1" t="e">
        <f>+#REF!</f>
        <v>#REF!</v>
      </c>
      <c r="AN30" s="1" t="e">
        <f>+#REF!</f>
        <v>#REF!</v>
      </c>
      <c r="AO30" s="1" t="e">
        <f>+#REF!</f>
        <v>#REF!</v>
      </c>
      <c r="AP30" s="1" t="e">
        <f>+#REF!</f>
        <v>#REF!</v>
      </c>
      <c r="AQ30" s="1" t="e">
        <f>+#REF!</f>
        <v>#REF!</v>
      </c>
      <c r="AR30" s="1" t="e">
        <f>+#REF!</f>
        <v>#REF!</v>
      </c>
      <c r="AS30" s="1" t="e">
        <f>+#REF!</f>
        <v>#REF!</v>
      </c>
      <c r="AT30" s="1" t="e">
        <f>+#REF!</f>
        <v>#REF!</v>
      </c>
      <c r="AU30" s="1" t="e">
        <f>+#REF!</f>
        <v>#REF!</v>
      </c>
      <c r="AV30" s="1" t="e">
        <f>+#REF!</f>
        <v>#REF!</v>
      </c>
      <c r="AW30" s="1" t="e">
        <f>+#REF!</f>
        <v>#REF!</v>
      </c>
      <c r="AX30" s="1" t="e">
        <f>+#REF!</f>
        <v>#REF!</v>
      </c>
      <c r="AY30" s="1" t="e">
        <f>+#REF!</f>
        <v>#REF!</v>
      </c>
      <c r="AZ30" s="1" t="e">
        <f>+#REF!</f>
        <v>#REF!</v>
      </c>
      <c r="BA30" s="1" t="e">
        <f>+#REF!</f>
        <v>#REF!</v>
      </c>
      <c r="BB30" s="1" t="e">
        <f>+#REF!</f>
        <v>#REF!</v>
      </c>
      <c r="BC30" s="1" t="e">
        <f>+#REF!</f>
        <v>#REF!</v>
      </c>
      <c r="BD30" s="1" t="e">
        <f>+#REF!</f>
        <v>#REF!</v>
      </c>
      <c r="BE30" s="1" t="e">
        <f>+#REF!</f>
        <v>#REF!</v>
      </c>
      <c r="BF30" s="1" t="e">
        <f>+#REF!</f>
        <v>#REF!</v>
      </c>
      <c r="BG30" s="1" t="e">
        <f>+#REF!</f>
        <v>#REF!</v>
      </c>
      <c r="BH30" s="1" t="e">
        <f>+#REF!</f>
        <v>#REF!</v>
      </c>
      <c r="BI30" s="1" t="e">
        <f>+#REF!</f>
        <v>#REF!</v>
      </c>
      <c r="BJ30" s="1" t="e">
        <f>+#REF!</f>
        <v>#REF!</v>
      </c>
      <c r="BK30" s="1" t="e">
        <f>+#REF!</f>
        <v>#REF!</v>
      </c>
      <c r="BL30" s="1" t="e">
        <f>+#REF!</f>
        <v>#REF!</v>
      </c>
      <c r="BM30" s="1" t="e">
        <f>+#REF!</f>
        <v>#REF!</v>
      </c>
      <c r="BN30" s="1" t="e">
        <f>+#REF!</f>
        <v>#REF!</v>
      </c>
      <c r="BO30" s="1" t="e">
        <f>+#REF!</f>
        <v>#REF!</v>
      </c>
      <c r="BP30" s="1" t="e">
        <f>+#REF!</f>
        <v>#REF!</v>
      </c>
      <c r="BQ30" s="1" t="e">
        <f>+#REF!</f>
        <v>#REF!</v>
      </c>
      <c r="BR30" s="1" t="e">
        <f>+#REF!</f>
        <v>#REF!</v>
      </c>
      <c r="BS30" s="1" t="e">
        <f>+#REF!</f>
        <v>#REF!</v>
      </c>
      <c r="BT30" s="1" t="e">
        <f>+#REF!</f>
        <v>#REF!</v>
      </c>
      <c r="BU30" s="1" t="e">
        <f>+#REF!</f>
        <v>#REF!</v>
      </c>
      <c r="BV30" s="1" t="e">
        <f>+#REF!</f>
        <v>#REF!</v>
      </c>
      <c r="BW30" s="1" t="e">
        <f>+#REF!</f>
        <v>#REF!</v>
      </c>
      <c r="BX30" s="1" t="e">
        <f>+#REF!</f>
        <v>#REF!</v>
      </c>
      <c r="BY30" s="1" t="e">
        <f>+#REF!</f>
        <v>#REF!</v>
      </c>
      <c r="BZ30" s="1" t="e">
        <f>+#REF!</f>
        <v>#REF!</v>
      </c>
      <c r="CA30" s="1" t="e">
        <f>+#REF!</f>
        <v>#REF!</v>
      </c>
      <c r="CB30" s="1" t="e">
        <f>+#REF!</f>
        <v>#REF!</v>
      </c>
      <c r="CC30" s="1" t="e">
        <f>+#REF!</f>
        <v>#REF!</v>
      </c>
      <c r="CD30" s="1" t="e">
        <f>+#REF!</f>
        <v>#REF!</v>
      </c>
      <c r="CE30" s="1" t="e">
        <f>+#REF!</f>
        <v>#REF!</v>
      </c>
      <c r="CF30" s="1" t="e">
        <f>+#REF!</f>
        <v>#REF!</v>
      </c>
      <c r="CG30" s="1" t="e">
        <f>+#REF!</f>
        <v>#REF!</v>
      </c>
      <c r="CH30" s="1" t="e">
        <f>+#REF!</f>
        <v>#REF!</v>
      </c>
      <c r="CI30" s="1" t="e">
        <f>+#REF!</f>
        <v>#REF!</v>
      </c>
      <c r="CJ30" s="1" t="e">
        <f>+#REF!</f>
        <v>#REF!</v>
      </c>
      <c r="CK30" s="30" t="e">
        <f>+#REF!</f>
        <v>#REF!</v>
      </c>
      <c r="CL30" s="30" t="e">
        <f>+#REF!</f>
        <v>#REF!</v>
      </c>
      <c r="CM30" s="30" t="e">
        <f>+#REF!</f>
        <v>#REF!</v>
      </c>
      <c r="CN30" s="1" t="e">
        <f>+#REF!</f>
        <v>#REF!</v>
      </c>
      <c r="CO30" s="20" t="e">
        <f>+#REF!</f>
        <v>#REF!</v>
      </c>
      <c r="CP30" s="20" t="e">
        <f>+#REF!</f>
        <v>#REF!</v>
      </c>
      <c r="CQ30" s="20" t="e">
        <f>+#REF!</f>
        <v>#REF!</v>
      </c>
      <c r="CR30" s="20" t="e">
        <f>+#REF!</f>
        <v>#REF!</v>
      </c>
      <c r="CS30" s="20" t="e">
        <f>+#REF!</f>
        <v>#REF!</v>
      </c>
      <c r="CT30" s="1" t="e">
        <f>+#REF!</f>
        <v>#REF!</v>
      </c>
      <c r="CU30" s="20" t="e">
        <f>+#REF!</f>
        <v>#REF!</v>
      </c>
      <c r="CV30" s="1" t="e">
        <f>+#REF!</f>
        <v>#REF!</v>
      </c>
      <c r="CW30" s="1" t="e">
        <f>+#REF!</f>
        <v>#REF!</v>
      </c>
      <c r="CX30" s="1" t="e">
        <f>+#REF!</f>
        <v>#REF!</v>
      </c>
      <c r="CY30" s="1" t="e">
        <f>+#REF!</f>
        <v>#REF!</v>
      </c>
      <c r="CZ30" s="1" t="e">
        <f>+#REF!</f>
        <v>#REF!</v>
      </c>
      <c r="DA30" s="1" t="e">
        <f>+#REF!</f>
        <v>#REF!</v>
      </c>
      <c r="DB30" s="20" t="e">
        <f>+#REF!</f>
        <v>#REF!</v>
      </c>
      <c r="DC30" s="1" t="e">
        <f>+#REF!</f>
        <v>#REF!</v>
      </c>
      <c r="DD30" s="1" t="e">
        <f>+#REF!</f>
        <v>#REF!</v>
      </c>
      <c r="DE30" s="1" t="e">
        <f>+#REF!</f>
        <v>#REF!</v>
      </c>
      <c r="DF30" s="1" t="e">
        <f>+#REF!</f>
        <v>#REF!</v>
      </c>
      <c r="DG30" s="1" t="e">
        <f>+#REF!</f>
        <v>#REF!</v>
      </c>
      <c r="DH30" s="1" t="e">
        <f>+#REF!</f>
        <v>#REF!</v>
      </c>
      <c r="DI30" s="1" t="e">
        <f>+#REF!</f>
        <v>#REF!</v>
      </c>
      <c r="DJ30" s="1" t="e">
        <f>+#REF!</f>
        <v>#REF!</v>
      </c>
      <c r="DK30" s="20" t="e">
        <f>+#REF!</f>
        <v>#REF!</v>
      </c>
      <c r="DL30" s="1" t="e">
        <f>+#REF!</f>
        <v>#REF!</v>
      </c>
      <c r="DM30" s="1" t="e">
        <f>+#REF!</f>
        <v>#REF!</v>
      </c>
      <c r="DN30" s="1" t="e">
        <f>+#REF!</f>
        <v>#REF!</v>
      </c>
      <c r="DO30" s="1" t="e">
        <f>+#REF!</f>
        <v>#REF!</v>
      </c>
      <c r="DP30" s="1" t="e">
        <f>+#REF!</f>
        <v>#REF!</v>
      </c>
      <c r="DQ30" s="1" t="e">
        <f>+#REF!</f>
        <v>#REF!</v>
      </c>
      <c r="DR30" s="1" t="e">
        <f>+#REF!</f>
        <v>#REF!</v>
      </c>
      <c r="DS30" s="1" t="e">
        <f>+#REF!</f>
        <v>#REF!</v>
      </c>
      <c r="DT30" s="1" t="e">
        <f>+#REF!</f>
        <v>#REF!</v>
      </c>
      <c r="DU30" s="1" t="e">
        <f>+#REF!</f>
        <v>#REF!</v>
      </c>
      <c r="DV30" s="1" t="e">
        <f>+#REF!</f>
        <v>#REF!</v>
      </c>
      <c r="DW30" s="30" t="e">
        <f>+#REF!</f>
        <v>#REF!</v>
      </c>
      <c r="DX30" s="30" t="e">
        <f>+#REF!</f>
        <v>#REF!</v>
      </c>
      <c r="DY30" s="30" t="e">
        <f>+#REF!</f>
        <v>#REF!</v>
      </c>
      <c r="DZ30" s="30" t="e">
        <f>+#REF!</f>
        <v>#REF!</v>
      </c>
      <c r="EA30" s="1" t="e">
        <f>+#REF!</f>
        <v>#REF!</v>
      </c>
      <c r="EB30" s="1" t="e">
        <f>+#REF!</f>
        <v>#REF!</v>
      </c>
      <c r="EC30" s="1" t="e">
        <f>+#REF!</f>
        <v>#REF!</v>
      </c>
      <c r="ED30" s="1" t="e">
        <f>+#REF!</f>
        <v>#REF!</v>
      </c>
      <c r="EE30" s="1" t="e">
        <f>+#REF!</f>
        <v>#REF!</v>
      </c>
      <c r="EF30" s="1" t="e">
        <f>+#REF!</f>
        <v>#REF!</v>
      </c>
      <c r="EG30" s="1" t="e">
        <f>+#REF!</f>
        <v>#REF!</v>
      </c>
      <c r="EH30" s="1" t="e">
        <f>+#REF!</f>
        <v>#REF!</v>
      </c>
      <c r="EI30" s="1" t="e">
        <f>+#REF!</f>
        <v>#REF!</v>
      </c>
      <c r="EJ30" s="1" t="e">
        <f>+#REF!</f>
        <v>#REF!</v>
      </c>
      <c r="EK30" s="1" t="e">
        <f>+#REF!</f>
        <v>#REF!</v>
      </c>
      <c r="EL30" s="1" t="e">
        <f>+#REF!</f>
        <v>#REF!</v>
      </c>
      <c r="EM30" s="1" t="e">
        <f>+#REF!</f>
        <v>#REF!</v>
      </c>
      <c r="EN30" s="1" t="e">
        <f>+#REF!</f>
        <v>#REF!</v>
      </c>
      <c r="EO30" s="1" t="e">
        <f>+#REF!</f>
        <v>#REF!</v>
      </c>
      <c r="EP30" s="1" t="e">
        <f>+#REF!</f>
        <v>#REF!</v>
      </c>
      <c r="EQ30" s="1" t="e">
        <f>+#REF!</f>
        <v>#REF!</v>
      </c>
      <c r="ER30" s="1" t="e">
        <f>+#REF!</f>
        <v>#REF!</v>
      </c>
      <c r="ES30" s="30" t="e">
        <f>+#REF!</f>
        <v>#REF!</v>
      </c>
      <c r="ET30" s="30" t="e">
        <f>+#REF!</f>
        <v>#REF!</v>
      </c>
      <c r="EU30" s="30" t="e">
        <f>+#REF!</f>
        <v>#REF!</v>
      </c>
      <c r="EV30" s="30" t="e">
        <f>+#REF!</f>
        <v>#REF!</v>
      </c>
      <c r="EW30" s="1" t="e">
        <f>+#REF!</f>
        <v>#REF!</v>
      </c>
      <c r="EX30" s="1" t="e">
        <f>+#REF!</f>
        <v>#REF!</v>
      </c>
      <c r="EY30" s="1" t="e">
        <f>+#REF!</f>
        <v>#REF!</v>
      </c>
      <c r="EZ30" s="1" t="e">
        <f>+#REF!</f>
        <v>#REF!</v>
      </c>
      <c r="FA30" s="1" t="e">
        <f>+#REF!</f>
        <v>#REF!</v>
      </c>
      <c r="FB30" s="1" t="e">
        <f>+#REF!</f>
        <v>#REF!</v>
      </c>
      <c r="FC30" s="1" t="e">
        <f>+#REF!</f>
        <v>#REF!</v>
      </c>
      <c r="FD30" s="1" t="e">
        <f>+#REF!</f>
        <v>#REF!</v>
      </c>
      <c r="FE30" s="1" t="e">
        <f>+#REF!</f>
        <v>#REF!</v>
      </c>
      <c r="FF30" s="1" t="e">
        <f>+#REF!</f>
        <v>#REF!</v>
      </c>
      <c r="FG30" s="1" t="e">
        <f>+#REF!</f>
        <v>#REF!</v>
      </c>
      <c r="FH30" s="1" t="e">
        <f>+#REF!</f>
        <v>#REF!</v>
      </c>
      <c r="FI30" s="1" t="e">
        <f>+#REF!</f>
        <v>#REF!</v>
      </c>
      <c r="FJ30" s="1" t="e">
        <f>+#REF!</f>
        <v>#REF!</v>
      </c>
      <c r="FK30" s="30" t="e">
        <f>+#REF!</f>
        <v>#REF!</v>
      </c>
      <c r="FL30" s="30" t="e">
        <f>+#REF!</f>
        <v>#REF!</v>
      </c>
      <c r="FM30" s="30" t="e">
        <f>+#REF!</f>
        <v>#REF!</v>
      </c>
      <c r="FN30" s="30" t="e">
        <f>+#REF!</f>
        <v>#REF!</v>
      </c>
      <c r="FO30" s="1" t="e">
        <f>+#REF!</f>
        <v>#REF!</v>
      </c>
      <c r="FP30" s="1" t="e">
        <f>+#REF!</f>
        <v>#REF!</v>
      </c>
      <c r="FQ30" s="1" t="e">
        <f>+#REF!</f>
        <v>#REF!</v>
      </c>
      <c r="FR30" s="1" t="e">
        <f>+#REF!</f>
        <v>#REF!</v>
      </c>
      <c r="FS30" s="1" t="e">
        <f>+#REF!</f>
        <v>#REF!</v>
      </c>
      <c r="FT30" s="1" t="e">
        <f>+#REF!</f>
        <v>#REF!</v>
      </c>
      <c r="FU30" s="1" t="e">
        <f>+#REF!</f>
        <v>#REF!</v>
      </c>
      <c r="FV30" s="30" t="e">
        <f>+#REF!</f>
        <v>#REF!</v>
      </c>
      <c r="FW30" s="30" t="e">
        <f>+#REF!</f>
        <v>#REF!</v>
      </c>
      <c r="FX30" s="30" t="e">
        <f>+#REF!</f>
        <v>#REF!</v>
      </c>
      <c r="FY30" s="30" t="e">
        <f>+#REF!</f>
        <v>#REF!</v>
      </c>
      <c r="FZ30" s="30" t="e">
        <f>+#REF!</f>
        <v>#REF!</v>
      </c>
      <c r="GA30" s="30" t="e">
        <f>+#REF!</f>
        <v>#REF!</v>
      </c>
      <c r="GB30" s="30" t="e">
        <f>+#REF!</f>
        <v>#REF!</v>
      </c>
      <c r="GC30" s="30" t="e">
        <f>+#REF!</f>
        <v>#REF!</v>
      </c>
      <c r="GD30" s="1" t="e">
        <f>+#REF!</f>
        <v>#REF!</v>
      </c>
      <c r="GE30" s="1" t="e">
        <f>+#REF!</f>
        <v>#REF!</v>
      </c>
      <c r="GF30" s="20" t="e">
        <f>+#REF!</f>
        <v>#REF!</v>
      </c>
      <c r="GG30" s="1" t="e">
        <f>+#REF!</f>
        <v>#REF!</v>
      </c>
      <c r="GH30" s="1" t="e">
        <f>+#REF!</f>
        <v>#REF!</v>
      </c>
      <c r="GI30" s="1" t="e">
        <f>+#REF!</f>
        <v>#REF!</v>
      </c>
      <c r="GJ30" s="1" t="e">
        <f>+#REF!</f>
        <v>#REF!</v>
      </c>
      <c r="GK30" s="1" t="e">
        <f>+#REF!</f>
        <v>#REF!</v>
      </c>
      <c r="GL30" s="1" t="e">
        <f>+#REF!</f>
        <v>#REF!</v>
      </c>
      <c r="GM30" s="1" t="e">
        <f>+#REF!</f>
        <v>#REF!</v>
      </c>
      <c r="GN30" s="1" t="e">
        <f>+#REF!</f>
        <v>#REF!</v>
      </c>
      <c r="GO30" s="1" t="e">
        <f>+#REF!</f>
        <v>#REF!</v>
      </c>
      <c r="GP30" s="1" t="e">
        <f>+#REF!</f>
        <v>#REF!</v>
      </c>
      <c r="GQ30" s="1" t="e">
        <f>+#REF!</f>
        <v>#REF!</v>
      </c>
      <c r="GR30" s="1" t="e">
        <f>+#REF!</f>
        <v>#REF!</v>
      </c>
      <c r="GS30" s="1" t="e">
        <f>+#REF!</f>
        <v>#REF!</v>
      </c>
      <c r="GT30" s="1" t="e">
        <f>+#REF!</f>
        <v>#REF!</v>
      </c>
      <c r="GU30" s="1" t="e">
        <f>+#REF!</f>
        <v>#REF!</v>
      </c>
      <c r="GV30" s="1" t="e">
        <f>+#REF!</f>
        <v>#REF!</v>
      </c>
      <c r="GW30" s="1" t="e">
        <f>+#REF!</f>
        <v>#REF!</v>
      </c>
      <c r="GX30" s="1" t="e">
        <f>+#REF!</f>
        <v>#REF!</v>
      </c>
      <c r="GY30" s="1" t="e">
        <f>+#REF!</f>
        <v>#REF!</v>
      </c>
      <c r="GZ30" s="1" t="e">
        <f>+#REF!</f>
        <v>#REF!</v>
      </c>
      <c r="HA30" s="1" t="e">
        <f>+#REF!</f>
        <v>#REF!</v>
      </c>
      <c r="HB30" s="1" t="e">
        <f>+#REF!</f>
        <v>#REF!</v>
      </c>
      <c r="HC30" s="1" t="e">
        <f>+#REF!</f>
        <v>#REF!</v>
      </c>
      <c r="HD30" s="1" t="e">
        <f>+#REF!</f>
        <v>#REF!</v>
      </c>
      <c r="HE30" s="1" t="e">
        <f>+#REF!</f>
        <v>#REF!</v>
      </c>
      <c r="HF30" s="1" t="e">
        <f>+#REF!</f>
        <v>#REF!</v>
      </c>
      <c r="HG30" s="1" t="e">
        <f>+#REF!</f>
        <v>#REF!</v>
      </c>
      <c r="HH30" s="1" t="e">
        <f>+#REF!</f>
        <v>#REF!</v>
      </c>
      <c r="HI30" s="1" t="e">
        <f>+#REF!</f>
        <v>#REF!</v>
      </c>
      <c r="HJ30" s="1" t="e">
        <f>+#REF!</f>
        <v>#REF!</v>
      </c>
      <c r="HK30" s="1" t="e">
        <f>+#REF!</f>
        <v>#REF!</v>
      </c>
      <c r="HL30" s="1" t="e">
        <f>+#REF!</f>
        <v>#REF!</v>
      </c>
      <c r="HM30" s="1" t="e">
        <f>+#REF!</f>
        <v>#REF!</v>
      </c>
      <c r="HN30" s="1" t="e">
        <f>+#REF!</f>
        <v>#REF!</v>
      </c>
      <c r="HO30" s="1" t="e">
        <f>+#REF!</f>
        <v>#REF!</v>
      </c>
      <c r="HP30" s="1" t="e">
        <f>+#REF!</f>
        <v>#REF!</v>
      </c>
      <c r="HQ30" s="30" t="e">
        <f>+#REF!</f>
        <v>#REF!</v>
      </c>
      <c r="HR30" s="1" t="e">
        <f>+#REF!</f>
        <v>#REF!</v>
      </c>
      <c r="HS30" s="1" t="e">
        <f>+#REF!</f>
        <v>#REF!</v>
      </c>
      <c r="HT30" s="1" t="e">
        <f>+#REF!</f>
        <v>#REF!</v>
      </c>
      <c r="HU30" s="1" t="e">
        <f>+#REF!</f>
        <v>#REF!</v>
      </c>
      <c r="HV30" s="1" t="e">
        <f>+#REF!</f>
        <v>#REF!</v>
      </c>
      <c r="HW30" s="1" t="e">
        <f>+#REF!</f>
        <v>#REF!</v>
      </c>
      <c r="HX30" s="1" t="e">
        <f>+#REF!</f>
        <v>#REF!</v>
      </c>
      <c r="HY30" s="1" t="e">
        <f>+#REF!</f>
        <v>#REF!</v>
      </c>
      <c r="HZ30" s="1" t="e">
        <f>+#REF!</f>
        <v>#REF!</v>
      </c>
      <c r="IA30" s="1" t="e">
        <f>+#REF!</f>
        <v>#REF!</v>
      </c>
      <c r="IB30" s="1" t="e">
        <f>+#REF!</f>
        <v>#REF!</v>
      </c>
      <c r="IC30" s="1" t="e">
        <f>+#REF!</f>
        <v>#REF!</v>
      </c>
      <c r="ID30" s="1" t="e">
        <f>+#REF!</f>
        <v>#REF!</v>
      </c>
      <c r="IE30" s="1" t="e">
        <f>+#REF!</f>
        <v>#REF!</v>
      </c>
      <c r="IF30" s="1" t="e">
        <f>+#REF!</f>
        <v>#REF!</v>
      </c>
      <c r="IG30" s="1" t="e">
        <f>+#REF!</f>
        <v>#REF!</v>
      </c>
      <c r="IH30" s="52" t="e">
        <f>+#REF!</f>
        <v>#REF!</v>
      </c>
    </row>
    <row r="31" spans="1:242" ht="12" customHeight="1" x14ac:dyDescent="0.15"/>
    <row r="32" spans="1:242" ht="12" customHeight="1" x14ac:dyDescent="0.15"/>
    <row r="33" spans="1:42" ht="12" customHeight="1" x14ac:dyDescent="0.15"/>
    <row r="34" spans="1:42" ht="12" customHeight="1" x14ac:dyDescent="0.15"/>
    <row r="35" spans="1:42" ht="12" customHeight="1" x14ac:dyDescent="0.15">
      <c r="A35" s="26">
        <v>219</v>
      </c>
      <c r="B35" s="26">
        <v>220</v>
      </c>
      <c r="C35" s="26">
        <v>221</v>
      </c>
      <c r="D35" s="26">
        <v>222</v>
      </c>
      <c r="E35" s="26">
        <v>223</v>
      </c>
      <c r="F35" s="26"/>
      <c r="G35" s="26"/>
      <c r="H35" s="26"/>
      <c r="I35" s="26"/>
      <c r="J35" s="26">
        <v>224</v>
      </c>
      <c r="K35" s="26">
        <v>225</v>
      </c>
      <c r="L35" s="26">
        <v>226</v>
      </c>
      <c r="M35" s="26">
        <v>227</v>
      </c>
      <c r="N35" s="26">
        <v>228</v>
      </c>
      <c r="O35" s="26">
        <v>229</v>
      </c>
      <c r="P35" s="26">
        <v>230</v>
      </c>
      <c r="Q35" s="26">
        <v>231</v>
      </c>
      <c r="R35" s="26"/>
      <c r="S35" s="26">
        <v>232</v>
      </c>
      <c r="T35" s="26">
        <v>233</v>
      </c>
      <c r="U35" s="26">
        <v>234</v>
      </c>
      <c r="V35" s="26">
        <v>235</v>
      </c>
      <c r="W35" s="26">
        <v>236</v>
      </c>
      <c r="X35" s="26">
        <v>237</v>
      </c>
      <c r="Y35" s="26">
        <v>238</v>
      </c>
      <c r="Z35" s="26">
        <v>239</v>
      </c>
      <c r="AA35" s="26">
        <v>240</v>
      </c>
      <c r="AB35" s="26">
        <v>241</v>
      </c>
      <c r="AC35" s="26"/>
      <c r="AD35" s="26">
        <v>242</v>
      </c>
      <c r="AE35" s="26">
        <v>243</v>
      </c>
      <c r="AF35" s="26">
        <v>244</v>
      </c>
      <c r="AG35" s="26">
        <v>245</v>
      </c>
      <c r="AH35" s="26">
        <v>246</v>
      </c>
      <c r="AI35" s="26">
        <v>247</v>
      </c>
      <c r="AJ35" s="26">
        <v>248</v>
      </c>
      <c r="AK35" s="26">
        <v>249</v>
      </c>
      <c r="AL35" s="26">
        <v>250</v>
      </c>
      <c r="AM35" s="26">
        <v>251</v>
      </c>
      <c r="AN35" s="26"/>
      <c r="AO35" s="26">
        <v>252</v>
      </c>
      <c r="AP35" s="26">
        <v>253</v>
      </c>
    </row>
    <row r="36" spans="1:42" ht="12" customHeight="1" x14ac:dyDescent="0.15">
      <c r="A36" s="5">
        <v>243</v>
      </c>
      <c r="B36" s="5">
        <v>244</v>
      </c>
      <c r="C36" s="5">
        <v>245</v>
      </c>
      <c r="D36" s="5">
        <v>246</v>
      </c>
      <c r="E36" s="5">
        <v>247</v>
      </c>
      <c r="F36" s="5">
        <v>248</v>
      </c>
      <c r="G36" s="5">
        <v>249</v>
      </c>
      <c r="H36" s="5">
        <v>250</v>
      </c>
      <c r="I36" s="5">
        <v>251</v>
      </c>
      <c r="J36" s="5">
        <v>252</v>
      </c>
      <c r="K36" s="5">
        <v>253</v>
      </c>
      <c r="L36" s="5">
        <v>254</v>
      </c>
      <c r="M36" s="5">
        <v>255</v>
      </c>
      <c r="N36" s="5">
        <v>256</v>
      </c>
      <c r="O36" s="5">
        <v>257</v>
      </c>
      <c r="P36" s="5">
        <v>258</v>
      </c>
      <c r="Q36" s="5">
        <v>259</v>
      </c>
      <c r="R36" s="5">
        <v>260</v>
      </c>
      <c r="S36" s="5">
        <v>261</v>
      </c>
      <c r="T36" s="5">
        <v>262</v>
      </c>
      <c r="U36" s="5">
        <v>263</v>
      </c>
      <c r="V36" s="5">
        <v>264</v>
      </c>
      <c r="W36" s="5">
        <v>265</v>
      </c>
      <c r="X36" s="5">
        <v>266</v>
      </c>
      <c r="Y36" s="5">
        <v>267</v>
      </c>
      <c r="Z36" s="5">
        <v>268</v>
      </c>
      <c r="AA36" s="5">
        <v>269</v>
      </c>
      <c r="AB36" s="5">
        <v>270</v>
      </c>
      <c r="AC36" s="5">
        <v>271</v>
      </c>
      <c r="AD36" s="5">
        <v>272</v>
      </c>
      <c r="AE36" s="5">
        <v>273</v>
      </c>
      <c r="AF36" s="5">
        <v>274</v>
      </c>
      <c r="AG36" s="5">
        <v>275</v>
      </c>
      <c r="AH36" s="5">
        <v>276</v>
      </c>
      <c r="AI36" s="5">
        <v>277</v>
      </c>
      <c r="AJ36" s="5">
        <v>278</v>
      </c>
      <c r="AK36" s="5">
        <v>279</v>
      </c>
      <c r="AL36" s="5">
        <v>280</v>
      </c>
      <c r="AM36" s="5">
        <v>281</v>
      </c>
      <c r="AN36" s="5">
        <v>282</v>
      </c>
      <c r="AO36" s="5">
        <v>283</v>
      </c>
      <c r="AP36" s="5">
        <v>284</v>
      </c>
    </row>
    <row r="37" spans="1:42" ht="12" customHeight="1" x14ac:dyDescent="0.15">
      <c r="A37" s="12" t="s">
        <v>171</v>
      </c>
      <c r="B37" s="13"/>
      <c r="C37" s="13"/>
      <c r="D37" s="13"/>
      <c r="E37" s="13"/>
      <c r="F37" s="13"/>
      <c r="G37" s="13"/>
      <c r="H37" s="13"/>
      <c r="I37" s="13"/>
      <c r="J37" s="13"/>
      <c r="K37" s="13"/>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4"/>
    </row>
    <row r="38" spans="1:42" ht="12" customHeight="1" x14ac:dyDescent="0.15">
      <c r="A38" s="3" t="s">
        <v>132</v>
      </c>
      <c r="B38" s="3"/>
      <c r="C38" s="3"/>
      <c r="D38" s="3"/>
      <c r="E38" s="3" t="s">
        <v>136</v>
      </c>
      <c r="F38" s="24"/>
      <c r="G38" s="24"/>
      <c r="H38" s="24"/>
      <c r="I38" s="24"/>
      <c r="J38" s="3" t="s">
        <v>137</v>
      </c>
      <c r="K38" s="3"/>
      <c r="L38" s="3"/>
      <c r="M38" s="3"/>
      <c r="N38" s="3"/>
      <c r="O38" s="3"/>
      <c r="P38" s="3"/>
      <c r="Q38" s="3"/>
      <c r="R38" s="24"/>
      <c r="S38" s="3"/>
      <c r="T38" s="3"/>
      <c r="U38" s="3" t="s">
        <v>146</v>
      </c>
      <c r="V38" s="3"/>
      <c r="W38" s="3"/>
      <c r="X38" s="3"/>
      <c r="Y38" s="3"/>
      <c r="Z38" s="3"/>
      <c r="AA38" s="3"/>
      <c r="AB38" s="3"/>
      <c r="AC38" s="24"/>
      <c r="AD38" s="3"/>
      <c r="AE38" s="3"/>
      <c r="AF38" s="3" t="s">
        <v>145</v>
      </c>
      <c r="AG38" s="3"/>
      <c r="AH38" s="3"/>
      <c r="AI38" s="3"/>
      <c r="AJ38" s="3"/>
      <c r="AK38" s="3"/>
      <c r="AL38" s="3"/>
      <c r="AM38" s="3"/>
      <c r="AN38" s="24"/>
      <c r="AO38" s="3"/>
      <c r="AP38" s="50"/>
    </row>
    <row r="39" spans="1:42" ht="12" customHeight="1" x14ac:dyDescent="0.15">
      <c r="A39" s="4" t="s">
        <v>133</v>
      </c>
      <c r="B39" s="4" t="s">
        <v>134</v>
      </c>
      <c r="C39" s="4" t="s">
        <v>135</v>
      </c>
      <c r="D39" s="4" t="s">
        <v>160</v>
      </c>
      <c r="E39" s="4" t="s">
        <v>18</v>
      </c>
      <c r="F39" s="25" t="s">
        <v>174</v>
      </c>
      <c r="G39" s="25" t="s">
        <v>175</v>
      </c>
      <c r="H39" s="25" t="s">
        <v>176</v>
      </c>
      <c r="I39" s="25" t="s">
        <v>166</v>
      </c>
      <c r="J39" s="4" t="s">
        <v>138</v>
      </c>
      <c r="K39" s="4" t="s">
        <v>20</v>
      </c>
      <c r="L39" s="4" t="s">
        <v>139</v>
      </c>
      <c r="M39" s="21" t="s">
        <v>140</v>
      </c>
      <c r="N39" s="4" t="s">
        <v>17</v>
      </c>
      <c r="O39" s="4" t="s">
        <v>18</v>
      </c>
      <c r="P39" s="4" t="s">
        <v>141</v>
      </c>
      <c r="Q39" s="4" t="s">
        <v>142</v>
      </c>
      <c r="R39" s="25" t="s">
        <v>160</v>
      </c>
      <c r="S39" s="4" t="s">
        <v>143</v>
      </c>
      <c r="T39" s="4" t="s">
        <v>144</v>
      </c>
      <c r="U39" s="4" t="s">
        <v>138</v>
      </c>
      <c r="V39" s="4" t="s">
        <v>20</v>
      </c>
      <c r="W39" s="4" t="s">
        <v>139</v>
      </c>
      <c r="X39" s="21" t="s">
        <v>140</v>
      </c>
      <c r="Y39" s="4" t="s">
        <v>17</v>
      </c>
      <c r="Z39" s="4" t="s">
        <v>18</v>
      </c>
      <c r="AA39" s="4" t="s">
        <v>141</v>
      </c>
      <c r="AB39" s="4" t="s">
        <v>142</v>
      </c>
      <c r="AC39" s="25" t="s">
        <v>160</v>
      </c>
      <c r="AD39" s="4" t="s">
        <v>143</v>
      </c>
      <c r="AE39" s="4" t="s">
        <v>144</v>
      </c>
      <c r="AF39" s="4" t="s">
        <v>138</v>
      </c>
      <c r="AG39" s="4" t="s">
        <v>20</v>
      </c>
      <c r="AH39" s="4" t="s">
        <v>139</v>
      </c>
      <c r="AI39" s="21" t="s">
        <v>140</v>
      </c>
      <c r="AJ39" s="4" t="s">
        <v>17</v>
      </c>
      <c r="AK39" s="4" t="s">
        <v>18</v>
      </c>
      <c r="AL39" s="4" t="s">
        <v>141</v>
      </c>
      <c r="AM39" s="4" t="s">
        <v>142</v>
      </c>
      <c r="AN39" s="25" t="s">
        <v>160</v>
      </c>
      <c r="AO39" s="4" t="s">
        <v>143</v>
      </c>
      <c r="AP39" s="51" t="s">
        <v>144</v>
      </c>
    </row>
    <row r="40" spans="1:42" ht="12" customHeight="1" x14ac:dyDescent="0.15">
      <c r="A40" s="1" t="e">
        <f>+#REF!</f>
        <v>#REF!</v>
      </c>
      <c r="B40" s="1" t="e">
        <f>+#REF!</f>
        <v>#REF!</v>
      </c>
      <c r="C40" s="1" t="e">
        <f>+#REF!</f>
        <v>#REF!</v>
      </c>
      <c r="D40" s="1" t="e">
        <f>+#REF!</f>
        <v>#REF!</v>
      </c>
      <c r="E40" s="1" t="e">
        <f>+#REF!</f>
        <v>#REF!</v>
      </c>
      <c r="F40" s="30" t="e">
        <f>+#REF!</f>
        <v>#REF!</v>
      </c>
      <c r="G40" s="30" t="e">
        <f>+#REF!</f>
        <v>#REF!</v>
      </c>
      <c r="H40" s="30" t="e">
        <f>+#REF!</f>
        <v>#REF!</v>
      </c>
      <c r="I40" s="30" t="e">
        <f>+#REF!</f>
        <v>#REF!</v>
      </c>
      <c r="J40" s="1" t="e">
        <f>+#REF!</f>
        <v>#REF!</v>
      </c>
      <c r="K40" s="1" t="e">
        <f>+#REF!</f>
        <v>#REF!</v>
      </c>
      <c r="L40" s="1" t="e">
        <f>+#REF!</f>
        <v>#REF!</v>
      </c>
      <c r="M40" s="20" t="e">
        <f>+#REF!</f>
        <v>#REF!</v>
      </c>
      <c r="N40" s="1" t="e">
        <f>+#REF!</f>
        <v>#REF!</v>
      </c>
      <c r="O40" s="1" t="e">
        <f>+#REF!</f>
        <v>#REF!</v>
      </c>
      <c r="P40" s="1" t="e">
        <f>+#REF!</f>
        <v>#REF!</v>
      </c>
      <c r="Q40" s="1" t="e">
        <f>+#REF!</f>
        <v>#REF!</v>
      </c>
      <c r="R40" s="30" t="e">
        <f>+#REF!</f>
        <v>#REF!</v>
      </c>
      <c r="S40" s="1" t="e">
        <f>+#REF!</f>
        <v>#REF!</v>
      </c>
      <c r="T40" s="1" t="e">
        <f>+#REF!</f>
        <v>#REF!</v>
      </c>
      <c r="U40" s="1" t="e">
        <f>+#REF!</f>
        <v>#REF!</v>
      </c>
      <c r="V40" s="1" t="e">
        <f>+#REF!</f>
        <v>#REF!</v>
      </c>
      <c r="W40" s="1" t="e">
        <f>+#REF!</f>
        <v>#REF!</v>
      </c>
      <c r="X40" s="20" t="e">
        <f>+#REF!</f>
        <v>#REF!</v>
      </c>
      <c r="Y40" s="1" t="e">
        <f>+#REF!</f>
        <v>#REF!</v>
      </c>
      <c r="Z40" s="1" t="e">
        <f>+#REF!</f>
        <v>#REF!</v>
      </c>
      <c r="AA40" s="1" t="e">
        <f>+#REF!</f>
        <v>#REF!</v>
      </c>
      <c r="AB40" s="1" t="e">
        <f>+#REF!</f>
        <v>#REF!</v>
      </c>
      <c r="AC40" s="30" t="e">
        <f>+#REF!</f>
        <v>#REF!</v>
      </c>
      <c r="AD40" s="1" t="e">
        <f>+#REF!</f>
        <v>#REF!</v>
      </c>
      <c r="AE40" s="1" t="e">
        <f>+#REF!</f>
        <v>#REF!</v>
      </c>
      <c r="AF40" s="1" t="e">
        <f>+#REF!</f>
        <v>#REF!</v>
      </c>
      <c r="AG40" s="1" t="e">
        <f>+#REF!</f>
        <v>#REF!</v>
      </c>
      <c r="AH40" s="1" t="e">
        <f>+#REF!</f>
        <v>#REF!</v>
      </c>
      <c r="AI40" s="20" t="e">
        <f>+#REF!</f>
        <v>#REF!</v>
      </c>
      <c r="AJ40" s="1" t="e">
        <f>+#REF!</f>
        <v>#REF!</v>
      </c>
      <c r="AK40" s="1" t="e">
        <f>+#REF!</f>
        <v>#REF!</v>
      </c>
      <c r="AL40" s="1" t="e">
        <f>+#REF!</f>
        <v>#REF!</v>
      </c>
      <c r="AM40" s="1" t="e">
        <f>+#REF!</f>
        <v>#REF!</v>
      </c>
      <c r="AN40" s="30" t="e">
        <f>+#REF!</f>
        <v>#REF!</v>
      </c>
      <c r="AO40" s="1" t="e">
        <f>+#REF!</f>
        <v>#REF!</v>
      </c>
      <c r="AP40" s="52" t="e">
        <f>+#REF!</f>
        <v>#REF!</v>
      </c>
    </row>
    <row r="41" spans="1:42" ht="12" customHeight="1" x14ac:dyDescent="0.15"/>
    <row r="42" spans="1:42" ht="12" customHeight="1" x14ac:dyDescent="0.15"/>
    <row r="43" spans="1:42" ht="12" customHeight="1" x14ac:dyDescent="0.15"/>
    <row r="44" spans="1:42" ht="12" customHeight="1" x14ac:dyDescent="0.15"/>
    <row r="45" spans="1:42" ht="12" customHeight="1" x14ac:dyDescent="0.15"/>
    <row r="46" spans="1:42" ht="12" customHeight="1" x14ac:dyDescent="0.15"/>
    <row r="47" spans="1:42" ht="12" customHeight="1" x14ac:dyDescent="0.15"/>
    <row r="48" spans="1:42"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2" customHeight="1" x14ac:dyDescent="0.15"/>
    <row r="76" ht="12" customHeight="1" x14ac:dyDescent="0.15"/>
    <row r="77" ht="12" customHeight="1" x14ac:dyDescent="0.15"/>
    <row r="78" ht="12" customHeight="1" x14ac:dyDescent="0.15"/>
    <row r="79" ht="12" customHeight="1" x14ac:dyDescent="0.15"/>
  </sheetData>
  <mergeCells count="4">
    <mergeCell ref="A12:C12"/>
    <mergeCell ref="D12:W12"/>
    <mergeCell ref="Y12:AE12"/>
    <mergeCell ref="FI4:FS4"/>
  </mergeCells>
  <phoneticPr fontId="2"/>
  <pageMargins left="0.15748031496062992" right="0.15748031496062992" top="0.6692913385826772" bottom="0.19685039370078741" header="0.31496062992125984" footer="0.31496062992125984"/>
  <pageSetup paperSize="8" scale="66" fitToWidth="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I41"/>
  <sheetViews>
    <sheetView showGridLines="0" view="pageBreakPreview" topLeftCell="A21" zoomScaleNormal="100" zoomScaleSheetLayoutView="100" workbookViewId="0">
      <selection activeCell="R40" sqref="R40"/>
    </sheetView>
  </sheetViews>
  <sheetFormatPr defaultColWidth="10.28515625" defaultRowHeight="13.5" x14ac:dyDescent="0.15"/>
  <cols>
    <col min="1" max="1" width="0.7109375" style="363" customWidth="1"/>
    <col min="2" max="2" width="2.42578125" style="145" customWidth="1"/>
    <col min="3" max="6" width="2.42578125" style="142" customWidth="1"/>
    <col min="7" max="11" width="2.42578125" style="347" customWidth="1"/>
    <col min="12" max="12" width="2.42578125" style="361" customWidth="1"/>
    <col min="13" max="18" width="4.85546875" style="358" customWidth="1"/>
    <col min="19" max="22" width="2.42578125" style="358" customWidth="1"/>
    <col min="23" max="23" width="2.140625" style="358" customWidth="1"/>
    <col min="24" max="24" width="6.7109375" style="358" customWidth="1"/>
    <col min="25" max="26" width="4.85546875" style="358" customWidth="1"/>
    <col min="27" max="27" width="6.140625" style="358" customWidth="1"/>
    <col min="28" max="28" width="4.85546875" style="358" customWidth="1"/>
    <col min="29" max="29" width="0.7109375" style="358" customWidth="1"/>
    <col min="30" max="30" width="4.85546875" style="362" customWidth="1"/>
    <col min="31" max="31" width="0.7109375" style="358" customWidth="1"/>
    <col min="32" max="32" width="0.7109375" style="362" customWidth="1"/>
    <col min="33" max="33" width="4.85546875" style="362" customWidth="1"/>
    <col min="34" max="35" width="0.7109375" style="363" customWidth="1"/>
  </cols>
  <sheetData>
    <row r="1" spans="1:35" ht="13.5" customHeight="1" x14ac:dyDescent="0.15">
      <c r="A1" s="344"/>
      <c r="B1" s="1015" t="s">
        <v>959</v>
      </c>
      <c r="C1" s="1015"/>
      <c r="D1" s="1015"/>
      <c r="E1" s="1016"/>
      <c r="F1" s="1015"/>
      <c r="G1" s="1015"/>
      <c r="H1" s="1015"/>
      <c r="I1" s="1015"/>
      <c r="J1" s="1015"/>
      <c r="K1" s="1015"/>
      <c r="L1" s="1015"/>
      <c r="M1" s="265"/>
      <c r="N1" s="342"/>
      <c r="O1" s="342"/>
      <c r="P1" s="1017"/>
      <c r="Q1" s="1017"/>
      <c r="R1" s="1017"/>
      <c r="S1" s="1017"/>
      <c r="T1" s="1017"/>
      <c r="U1" s="1017"/>
      <c r="V1" s="1017"/>
      <c r="W1" s="1017"/>
      <c r="X1" s="1018"/>
      <c r="Y1" s="1018"/>
      <c r="Z1" s="1018"/>
      <c r="AA1" s="1018"/>
      <c r="AB1" s="1018"/>
      <c r="AC1" s="343"/>
      <c r="AD1" s="344"/>
      <c r="AE1" s="343"/>
      <c r="AF1" s="344"/>
      <c r="AG1" s="344"/>
      <c r="AH1" s="344"/>
      <c r="AI1" s="344"/>
    </row>
    <row r="2" spans="1:35" ht="15.75" customHeight="1" x14ac:dyDescent="0.15">
      <c r="A2" s="348"/>
      <c r="B2" s="983"/>
      <c r="C2" s="984"/>
      <c r="D2" s="984"/>
      <c r="E2" s="984"/>
      <c r="F2" s="984"/>
      <c r="G2" s="984"/>
      <c r="H2" s="984"/>
      <c r="I2" s="984"/>
      <c r="J2" s="984"/>
      <c r="K2" s="984"/>
      <c r="L2" s="984"/>
      <c r="M2" s="984"/>
      <c r="N2" s="984"/>
      <c r="O2" s="984"/>
      <c r="P2" s="984"/>
      <c r="Q2" s="984"/>
      <c r="R2" s="984"/>
      <c r="S2" s="984"/>
      <c r="T2" s="984"/>
      <c r="U2" s="984"/>
      <c r="V2" s="984"/>
      <c r="W2" s="984"/>
      <c r="X2" s="1019"/>
      <c r="Y2" s="1019"/>
      <c r="Z2" s="1019"/>
      <c r="AA2" s="1019"/>
      <c r="AB2" s="1019"/>
      <c r="AC2" s="347"/>
      <c r="AD2" s="348"/>
      <c r="AE2" s="347"/>
      <c r="AF2" s="348"/>
      <c r="AG2" s="348"/>
      <c r="AH2" s="348"/>
      <c r="AI2" s="348"/>
    </row>
    <row r="3" spans="1:35" ht="17.25" customHeight="1" x14ac:dyDescent="0.15">
      <c r="A3" s="348"/>
      <c r="B3" s="349"/>
      <c r="C3" s="345"/>
      <c r="D3" s="345"/>
      <c r="E3" s="345"/>
      <c r="F3" s="345"/>
      <c r="G3" s="345"/>
      <c r="H3" s="345"/>
      <c r="I3" s="345"/>
      <c r="J3" s="345"/>
      <c r="K3" s="345"/>
      <c r="L3" s="345"/>
      <c r="M3" s="345"/>
      <c r="N3" s="345"/>
      <c r="O3" s="346"/>
      <c r="P3" s="346"/>
      <c r="Q3" s="346"/>
      <c r="R3" s="346"/>
      <c r="S3" s="346"/>
      <c r="T3" s="346"/>
      <c r="U3" s="346"/>
      <c r="V3" s="346"/>
      <c r="W3" s="345"/>
      <c r="X3" s="347"/>
      <c r="Y3" s="347"/>
      <c r="Z3" s="347"/>
      <c r="AA3" s="347"/>
      <c r="AB3" s="347"/>
      <c r="AC3" s="347"/>
      <c r="AD3" s="348"/>
      <c r="AE3" s="347"/>
      <c r="AF3" s="348"/>
      <c r="AG3" s="348"/>
      <c r="AH3" s="348"/>
      <c r="AI3" s="348"/>
    </row>
    <row r="4" spans="1:35" ht="18" customHeight="1" x14ac:dyDescent="0.15">
      <c r="A4"/>
      <c r="B4" s="1020" t="s">
        <v>1138</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c r="Z4" s="1020"/>
      <c r="AA4" s="1020"/>
      <c r="AB4" s="1020"/>
      <c r="AC4" s="1020"/>
      <c r="AD4" s="1020"/>
      <c r="AE4" s="1020"/>
      <c r="AF4" s="1020"/>
      <c r="AG4" s="1020"/>
      <c r="AH4" s="1020"/>
      <c r="AI4" s="605"/>
    </row>
    <row r="5" spans="1:35" ht="13.5" customHeight="1" thickBot="1" x14ac:dyDescent="0.2">
      <c r="A5"/>
      <c r="B5" s="1014" t="s">
        <v>549</v>
      </c>
      <c r="C5" s="1014"/>
      <c r="D5" s="1014"/>
      <c r="E5" s="1014"/>
      <c r="F5" s="1014"/>
      <c r="G5" s="1014"/>
      <c r="H5" s="1014"/>
      <c r="I5" s="1014"/>
      <c r="J5" s="1014"/>
      <c r="K5" s="1014"/>
      <c r="L5" s="1014"/>
      <c r="M5" s="1014"/>
      <c r="N5" s="1014"/>
      <c r="O5" s="1014"/>
      <c r="P5" s="1014"/>
      <c r="Q5" s="1014"/>
      <c r="R5" s="1014"/>
      <c r="S5" s="1014"/>
      <c r="T5" s="1014"/>
      <c r="U5" s="1014"/>
      <c r="V5" s="1014"/>
      <c r="W5" s="1014"/>
      <c r="X5" s="1014"/>
      <c r="Y5" s="1014"/>
      <c r="Z5" s="1014"/>
      <c r="AA5" s="1014"/>
      <c r="AB5" s="1014"/>
      <c r="AC5" s="1014"/>
      <c r="AD5" s="1014"/>
      <c r="AE5" s="1014"/>
      <c r="AF5" s="1014"/>
      <c r="AG5" s="1014"/>
      <c r="AH5" s="1014"/>
      <c r="AI5" s="604"/>
    </row>
    <row r="6" spans="1:35" ht="24" customHeight="1" thickBot="1" x14ac:dyDescent="0.2">
      <c r="A6"/>
      <c r="B6" s="1047" t="s">
        <v>1128</v>
      </c>
      <c r="C6" s="1048"/>
      <c r="D6" s="1048"/>
      <c r="E6" s="1048"/>
      <c r="F6" s="1048"/>
      <c r="G6" s="1048"/>
      <c r="H6" s="1048"/>
      <c r="I6" s="1048"/>
      <c r="J6" s="1048"/>
      <c r="K6" s="1048"/>
      <c r="L6" s="1048"/>
      <c r="M6" s="1073"/>
      <c r="N6" s="1047" t="s">
        <v>1129</v>
      </c>
      <c r="O6" s="1048"/>
      <c r="P6" s="1046" t="s">
        <v>0</v>
      </c>
      <c r="Q6" s="981"/>
      <c r="R6" s="982"/>
      <c r="S6" s="1047" t="s">
        <v>1130</v>
      </c>
      <c r="T6" s="1048"/>
      <c r="U6" s="1048"/>
      <c r="V6" s="1048"/>
      <c r="W6" s="1048"/>
      <c r="X6" s="1048"/>
      <c r="Y6" s="1048"/>
      <c r="Z6" s="1048"/>
      <c r="AA6" s="1048"/>
      <c r="AB6" s="1049"/>
      <c r="AC6" s="980" t="s">
        <v>0</v>
      </c>
      <c r="AD6" s="981"/>
      <c r="AE6" s="982"/>
      <c r="AF6" s="604"/>
      <c r="AG6" s="604"/>
      <c r="AH6" s="604"/>
      <c r="AI6" s="604"/>
    </row>
    <row r="7" spans="1:35" ht="22.5" customHeight="1" thickBot="1" x14ac:dyDescent="0.2">
      <c r="A7"/>
      <c r="B7" s="350"/>
      <c r="C7" s="351"/>
      <c r="D7" s="351"/>
      <c r="E7" s="351"/>
      <c r="F7" s="352"/>
      <c r="G7" s="352"/>
      <c r="H7" s="352"/>
      <c r="I7" s="352"/>
      <c r="J7" s="352"/>
      <c r="K7" s="352"/>
      <c r="L7" s="352"/>
      <c r="M7" s="352"/>
      <c r="N7" s="352"/>
      <c r="O7" s="352"/>
      <c r="P7" s="352"/>
      <c r="Q7" s="352"/>
      <c r="R7" s="352"/>
      <c r="S7" s="352"/>
      <c r="T7" s="352"/>
      <c r="U7" s="352"/>
      <c r="V7" s="352"/>
      <c r="W7" s="352"/>
      <c r="X7" s="352"/>
      <c r="Y7" s="352"/>
      <c r="Z7" s="352"/>
      <c r="AA7" s="352"/>
      <c r="AB7" s="352"/>
      <c r="AC7" s="1021"/>
      <c r="AD7" s="1021"/>
      <c r="AE7" s="1021"/>
      <c r="AF7" s="1022"/>
      <c r="AG7" s="1022"/>
      <c r="AH7" s="1022"/>
      <c r="AI7" s="632"/>
    </row>
    <row r="8" spans="1:35" s="353" customFormat="1" ht="39.950000000000003" customHeight="1" x14ac:dyDescent="0.15">
      <c r="B8" s="1023" t="s">
        <v>463</v>
      </c>
      <c r="C8" s="1024"/>
      <c r="D8" s="1024"/>
      <c r="E8" s="1024"/>
      <c r="F8" s="1025"/>
      <c r="G8" s="1026" t="s">
        <v>464</v>
      </c>
      <c r="H8" s="1027"/>
      <c r="I8" s="1027"/>
      <c r="J8" s="1027"/>
      <c r="K8" s="1027"/>
      <c r="L8" s="1027"/>
      <c r="M8" s="1027"/>
      <c r="N8" s="1027"/>
      <c r="O8" s="1027"/>
      <c r="P8" s="1027"/>
      <c r="Q8" s="1027"/>
      <c r="R8" s="1027"/>
      <c r="S8" s="1027"/>
      <c r="T8" s="1027"/>
      <c r="U8" s="1027"/>
      <c r="V8" s="1027"/>
      <c r="W8" s="1028"/>
      <c r="X8" s="1029" t="s">
        <v>508</v>
      </c>
      <c r="Y8" s="1030"/>
      <c r="Z8" s="1030"/>
      <c r="AA8" s="1030"/>
      <c r="AB8" s="1030"/>
      <c r="AC8" s="1088" t="s">
        <v>506</v>
      </c>
      <c r="AD8" s="1089"/>
      <c r="AE8" s="1090"/>
      <c r="AF8" s="348"/>
      <c r="AG8" s="348"/>
      <c r="AH8" s="348"/>
      <c r="AI8" s="634"/>
    </row>
    <row r="9" spans="1:35" ht="17.25" customHeight="1" x14ac:dyDescent="0.15">
      <c r="A9"/>
      <c r="B9" s="1034" t="s">
        <v>465</v>
      </c>
      <c r="C9" s="1035"/>
      <c r="D9" s="1035"/>
      <c r="E9" s="1035"/>
      <c r="F9" s="1036"/>
      <c r="G9" s="597" t="s">
        <v>496</v>
      </c>
      <c r="H9" s="1043" t="s">
        <v>522</v>
      </c>
      <c r="I9" s="1044"/>
      <c r="J9" s="1044"/>
      <c r="K9" s="1044"/>
      <c r="L9" s="1044"/>
      <c r="M9" s="1044"/>
      <c r="N9" s="1044"/>
      <c r="O9" s="1044"/>
      <c r="P9" s="1044"/>
      <c r="Q9" s="1044"/>
      <c r="R9" s="1044"/>
      <c r="S9" s="1044"/>
      <c r="T9" s="1044"/>
      <c r="U9" s="1044"/>
      <c r="V9" s="1044"/>
      <c r="W9" s="1045"/>
      <c r="X9" s="1096"/>
      <c r="Y9" s="1097"/>
      <c r="Z9" s="1097"/>
      <c r="AA9" s="1097"/>
      <c r="AB9" s="1098"/>
      <c r="AC9" s="1099" t="s">
        <v>19</v>
      </c>
      <c r="AD9" s="1100"/>
      <c r="AE9" s="1101"/>
      <c r="AF9" s="348"/>
      <c r="AG9" s="348"/>
      <c r="AH9" s="348"/>
      <c r="AI9" s="633"/>
    </row>
    <row r="10" spans="1:35" ht="17.25" customHeight="1" x14ac:dyDescent="0.15">
      <c r="A10"/>
      <c r="B10" s="954"/>
      <c r="C10" s="987" t="s">
        <v>577</v>
      </c>
      <c r="D10" s="988"/>
      <c r="E10" s="988"/>
      <c r="F10" s="989"/>
      <c r="G10" s="596" t="s">
        <v>497</v>
      </c>
      <c r="H10" s="968" t="s">
        <v>520</v>
      </c>
      <c r="I10" s="969"/>
      <c r="J10" s="969"/>
      <c r="K10" s="969"/>
      <c r="L10" s="969"/>
      <c r="M10" s="969"/>
      <c r="N10" s="969"/>
      <c r="O10" s="969"/>
      <c r="P10" s="969"/>
      <c r="Q10" s="969"/>
      <c r="R10" s="969"/>
      <c r="S10" s="969"/>
      <c r="T10" s="969"/>
      <c r="U10" s="969"/>
      <c r="V10" s="969"/>
      <c r="W10" s="970"/>
      <c r="X10" s="1050" t="s">
        <v>1125</v>
      </c>
      <c r="Y10" s="1051"/>
      <c r="Z10" s="1051"/>
      <c r="AA10" s="1051"/>
      <c r="AB10" s="1052"/>
      <c r="AC10" s="1005" t="s">
        <v>19</v>
      </c>
      <c r="AD10" s="1094"/>
      <c r="AE10" s="1095"/>
      <c r="AF10" s="348"/>
      <c r="AG10" s="348"/>
      <c r="AH10" s="348"/>
      <c r="AI10" s="633"/>
    </row>
    <row r="11" spans="1:35" ht="17.25" customHeight="1" x14ac:dyDescent="0.15">
      <c r="A11"/>
      <c r="B11" s="954"/>
      <c r="C11" s="1070" t="s">
        <v>578</v>
      </c>
      <c r="D11" s="1071"/>
      <c r="E11" s="1071"/>
      <c r="F11" s="1072"/>
      <c r="G11" s="596" t="s">
        <v>497</v>
      </c>
      <c r="H11" s="968" t="s">
        <v>722</v>
      </c>
      <c r="I11" s="969"/>
      <c r="J11" s="969"/>
      <c r="K11" s="969"/>
      <c r="L11" s="969"/>
      <c r="M11" s="969"/>
      <c r="N11" s="969"/>
      <c r="O11" s="969"/>
      <c r="P11" s="969"/>
      <c r="Q11" s="969"/>
      <c r="R11" s="969"/>
      <c r="S11" s="969"/>
      <c r="T11" s="969"/>
      <c r="U11" s="969"/>
      <c r="V11" s="969"/>
      <c r="W11" s="970"/>
      <c r="X11" s="1055"/>
      <c r="Y11" s="1056"/>
      <c r="Z11" s="1056"/>
      <c r="AA11" s="1056"/>
      <c r="AB11" s="1057"/>
      <c r="AC11" s="1005" t="s">
        <v>19</v>
      </c>
      <c r="AD11" s="1094"/>
      <c r="AE11" s="1095"/>
      <c r="AF11" s="348"/>
      <c r="AG11" s="348"/>
      <c r="AH11" s="348"/>
      <c r="AI11" s="633"/>
    </row>
    <row r="12" spans="1:35" ht="17.25" customHeight="1" x14ac:dyDescent="0.15">
      <c r="A12"/>
      <c r="B12" s="954"/>
      <c r="C12" s="987" t="s">
        <v>1043</v>
      </c>
      <c r="D12" s="988"/>
      <c r="E12" s="988"/>
      <c r="F12" s="989"/>
      <c r="G12" s="596" t="s">
        <v>497</v>
      </c>
      <c r="H12" s="968" t="s">
        <v>954</v>
      </c>
      <c r="I12" s="969"/>
      <c r="J12" s="969"/>
      <c r="K12" s="969"/>
      <c r="L12" s="969"/>
      <c r="M12" s="969"/>
      <c r="N12" s="969"/>
      <c r="O12" s="969"/>
      <c r="P12" s="969"/>
      <c r="Q12" s="969"/>
      <c r="R12" s="969"/>
      <c r="S12" s="969"/>
      <c r="T12" s="969"/>
      <c r="U12" s="969"/>
      <c r="V12" s="969"/>
      <c r="W12" s="970"/>
      <c r="X12" s="1055"/>
      <c r="Y12" s="1056"/>
      <c r="Z12" s="1056"/>
      <c r="AA12" s="1056"/>
      <c r="AB12" s="1057"/>
      <c r="AC12" s="1031" t="s">
        <v>19</v>
      </c>
      <c r="AD12" s="1032"/>
      <c r="AE12" s="1033"/>
      <c r="AF12" s="348"/>
      <c r="AG12" s="348"/>
      <c r="AH12" s="348"/>
      <c r="AI12" s="633"/>
    </row>
    <row r="13" spans="1:35" ht="17.25" customHeight="1" x14ac:dyDescent="0.15">
      <c r="A13"/>
      <c r="B13" s="954"/>
      <c r="C13" s="987" t="s">
        <v>1044</v>
      </c>
      <c r="D13" s="988"/>
      <c r="E13" s="988"/>
      <c r="F13" s="989"/>
      <c r="G13" s="596" t="s">
        <v>497</v>
      </c>
      <c r="H13" s="968" t="s">
        <v>955</v>
      </c>
      <c r="I13" s="969"/>
      <c r="J13" s="969"/>
      <c r="K13" s="969"/>
      <c r="L13" s="969"/>
      <c r="M13" s="969"/>
      <c r="N13" s="969"/>
      <c r="O13" s="969"/>
      <c r="P13" s="969"/>
      <c r="Q13" s="969"/>
      <c r="R13" s="969"/>
      <c r="S13" s="969"/>
      <c r="T13" s="969"/>
      <c r="U13" s="969"/>
      <c r="V13" s="969"/>
      <c r="W13" s="970"/>
      <c r="X13" s="1055" t="s">
        <v>1126</v>
      </c>
      <c r="Y13" s="1056"/>
      <c r="Z13" s="1056"/>
      <c r="AA13" s="1056"/>
      <c r="AB13" s="1057"/>
      <c r="AC13" s="1005" t="s">
        <v>19</v>
      </c>
      <c r="AD13" s="1006"/>
      <c r="AE13" s="1007"/>
      <c r="AF13" s="348"/>
      <c r="AG13" s="348"/>
      <c r="AH13" s="348"/>
      <c r="AI13" s="633"/>
    </row>
    <row r="14" spans="1:35" ht="17.25" customHeight="1" x14ac:dyDescent="0.15">
      <c r="A14"/>
      <c r="B14" s="954"/>
      <c r="C14" s="987" t="s">
        <v>1045</v>
      </c>
      <c r="D14" s="988"/>
      <c r="E14" s="988"/>
      <c r="F14" s="989"/>
      <c r="G14" s="596" t="s">
        <v>497</v>
      </c>
      <c r="H14" s="968" t="s">
        <v>521</v>
      </c>
      <c r="I14" s="969"/>
      <c r="J14" s="969"/>
      <c r="K14" s="969"/>
      <c r="L14" s="969"/>
      <c r="M14" s="969"/>
      <c r="N14" s="969"/>
      <c r="O14" s="969"/>
      <c r="P14" s="969"/>
      <c r="Q14" s="969"/>
      <c r="R14" s="969"/>
      <c r="S14" s="969"/>
      <c r="T14" s="969"/>
      <c r="U14" s="969"/>
      <c r="V14" s="969"/>
      <c r="W14" s="970"/>
      <c r="X14" s="1055"/>
      <c r="Y14" s="1056"/>
      <c r="Z14" s="1056"/>
      <c r="AA14" s="1056"/>
      <c r="AB14" s="1057"/>
      <c r="AC14" s="1005" t="s">
        <v>19</v>
      </c>
      <c r="AD14" s="1006"/>
      <c r="AE14" s="1007"/>
      <c r="AF14" s="348"/>
      <c r="AG14" s="348"/>
      <c r="AH14" s="348"/>
      <c r="AI14" s="633"/>
    </row>
    <row r="15" spans="1:35" ht="17.25" customHeight="1" x14ac:dyDescent="0.15">
      <c r="A15"/>
      <c r="B15" s="954"/>
      <c r="C15" s="987" t="s">
        <v>1046</v>
      </c>
      <c r="D15" s="988"/>
      <c r="E15" s="988"/>
      <c r="F15" s="989"/>
      <c r="G15" s="596" t="s">
        <v>497</v>
      </c>
      <c r="H15" s="965" t="s">
        <v>956</v>
      </c>
      <c r="I15" s="966"/>
      <c r="J15" s="966"/>
      <c r="K15" s="966"/>
      <c r="L15" s="966"/>
      <c r="M15" s="966"/>
      <c r="N15" s="966"/>
      <c r="O15" s="966"/>
      <c r="P15" s="966"/>
      <c r="Q15" s="966"/>
      <c r="R15" s="966"/>
      <c r="S15" s="966"/>
      <c r="T15" s="966"/>
      <c r="U15" s="966"/>
      <c r="V15" s="966"/>
      <c r="W15" s="967"/>
      <c r="X15" s="1011"/>
      <c r="Y15" s="1012"/>
      <c r="Z15" s="1012"/>
      <c r="AA15" s="1012"/>
      <c r="AB15" s="1013"/>
      <c r="AC15" s="1031" t="s">
        <v>19</v>
      </c>
      <c r="AD15" s="1032"/>
      <c r="AE15" s="1033"/>
      <c r="AF15" s="348"/>
      <c r="AG15" s="348"/>
      <c r="AH15" s="348"/>
      <c r="AI15" s="308"/>
    </row>
    <row r="16" spans="1:35" ht="17.25" customHeight="1" x14ac:dyDescent="0.15">
      <c r="A16"/>
      <c r="B16" s="954"/>
      <c r="C16" s="987" t="s">
        <v>1047</v>
      </c>
      <c r="D16" s="988"/>
      <c r="E16" s="988"/>
      <c r="F16" s="989"/>
      <c r="G16" s="596" t="s">
        <v>566</v>
      </c>
      <c r="H16" s="968" t="s">
        <v>957</v>
      </c>
      <c r="I16" s="969"/>
      <c r="J16" s="969"/>
      <c r="K16" s="969"/>
      <c r="L16" s="969"/>
      <c r="M16" s="969"/>
      <c r="N16" s="969"/>
      <c r="O16" s="969"/>
      <c r="P16" s="969"/>
      <c r="Q16" s="969"/>
      <c r="R16" s="969"/>
      <c r="S16" s="969"/>
      <c r="T16" s="969"/>
      <c r="U16" s="969"/>
      <c r="V16" s="969"/>
      <c r="W16" s="970"/>
      <c r="X16" s="1091"/>
      <c r="Y16" s="1092"/>
      <c r="Z16" s="1092"/>
      <c r="AA16" s="1092"/>
      <c r="AB16" s="1093"/>
      <c r="AC16" s="1005" t="s">
        <v>19</v>
      </c>
      <c r="AD16" s="1006"/>
      <c r="AE16" s="1007"/>
      <c r="AF16" s="348"/>
      <c r="AG16" s="348"/>
      <c r="AH16" s="348"/>
      <c r="AI16" s="633"/>
    </row>
    <row r="17" spans="1:35" ht="17.25" customHeight="1" x14ac:dyDescent="0.15">
      <c r="A17"/>
      <c r="B17" s="954"/>
      <c r="C17" s="1080" t="s">
        <v>1048</v>
      </c>
      <c r="D17" s="1081"/>
      <c r="E17" s="1081"/>
      <c r="F17" s="1082"/>
      <c r="G17" s="354" t="s">
        <v>498</v>
      </c>
      <c r="H17" s="1040" t="s">
        <v>1015</v>
      </c>
      <c r="I17" s="1041"/>
      <c r="J17" s="1041"/>
      <c r="K17" s="1041"/>
      <c r="L17" s="1041"/>
      <c r="M17" s="1041"/>
      <c r="N17" s="1041"/>
      <c r="O17" s="1041"/>
      <c r="P17" s="1041"/>
      <c r="Q17" s="1041"/>
      <c r="R17" s="1041"/>
      <c r="S17" s="1041"/>
      <c r="T17" s="1041"/>
      <c r="U17" s="1041"/>
      <c r="V17" s="1041"/>
      <c r="W17" s="1042"/>
      <c r="X17" s="1055"/>
      <c r="Y17" s="1056"/>
      <c r="Z17" s="1056"/>
      <c r="AA17" s="1056"/>
      <c r="AB17" s="1057"/>
      <c r="AC17" s="1005" t="s">
        <v>19</v>
      </c>
      <c r="AD17" s="1006"/>
      <c r="AE17" s="1007"/>
      <c r="AF17" s="348"/>
      <c r="AG17" s="348"/>
      <c r="AH17" s="348"/>
      <c r="AI17" s="633"/>
    </row>
    <row r="18" spans="1:35" ht="0.75" customHeight="1" x14ac:dyDescent="0.15">
      <c r="A18"/>
      <c r="B18" s="954"/>
      <c r="C18" s="1080" t="s">
        <v>995</v>
      </c>
      <c r="D18" s="1083"/>
      <c r="E18" s="1083"/>
      <c r="F18" s="1084"/>
      <c r="G18" s="354" t="s">
        <v>498</v>
      </c>
      <c r="H18" s="1040" t="s">
        <v>801</v>
      </c>
      <c r="I18" s="1041"/>
      <c r="J18" s="1041"/>
      <c r="K18" s="1041"/>
      <c r="L18" s="1041"/>
      <c r="M18" s="1041"/>
      <c r="N18" s="1041"/>
      <c r="O18" s="1041"/>
      <c r="P18" s="1041"/>
      <c r="Q18" s="1041"/>
      <c r="R18" s="1041"/>
      <c r="S18" s="1041"/>
      <c r="T18" s="1041"/>
      <c r="U18" s="1041"/>
      <c r="V18" s="1041"/>
      <c r="W18" s="1042"/>
      <c r="X18" s="931"/>
      <c r="Y18" s="932"/>
      <c r="Z18" s="932"/>
      <c r="AA18" s="932"/>
      <c r="AB18" s="933"/>
      <c r="AC18" s="1005" t="s">
        <v>19</v>
      </c>
      <c r="AD18" s="1006"/>
      <c r="AE18" s="1007"/>
      <c r="AF18" s="348"/>
      <c r="AG18" s="348"/>
      <c r="AH18" s="348"/>
      <c r="AI18" s="633"/>
    </row>
    <row r="19" spans="1:35" ht="17.25" customHeight="1" x14ac:dyDescent="0.15">
      <c r="A19"/>
      <c r="B19" s="954"/>
      <c r="C19" s="1037" t="s">
        <v>1049</v>
      </c>
      <c r="D19" s="1038"/>
      <c r="E19" s="1038"/>
      <c r="F19" s="1039"/>
      <c r="G19" s="354" t="s">
        <v>498</v>
      </c>
      <c r="H19" s="1040" t="s">
        <v>1016</v>
      </c>
      <c r="I19" s="1041"/>
      <c r="J19" s="1041"/>
      <c r="K19" s="1041"/>
      <c r="L19" s="1041"/>
      <c r="M19" s="1041"/>
      <c r="N19" s="1041"/>
      <c r="O19" s="1041"/>
      <c r="P19" s="1041"/>
      <c r="Q19" s="1041"/>
      <c r="R19" s="1041"/>
      <c r="S19" s="1041"/>
      <c r="T19" s="1041"/>
      <c r="U19" s="1041"/>
      <c r="V19" s="1041"/>
      <c r="W19" s="1042"/>
      <c r="X19" s="1055"/>
      <c r="Y19" s="1056"/>
      <c r="Z19" s="1056"/>
      <c r="AA19" s="1056"/>
      <c r="AB19" s="1057"/>
      <c r="AC19" s="1031" t="s">
        <v>19</v>
      </c>
      <c r="AD19" s="1032"/>
      <c r="AE19" s="1033"/>
      <c r="AF19" s="348"/>
      <c r="AG19" s="348"/>
      <c r="AH19" s="348"/>
      <c r="AI19" s="633"/>
    </row>
    <row r="20" spans="1:35" ht="17.25" customHeight="1" x14ac:dyDescent="0.15">
      <c r="A20"/>
      <c r="B20" s="954"/>
      <c r="C20" s="1037" t="s">
        <v>1050</v>
      </c>
      <c r="D20" s="1038"/>
      <c r="E20" s="1038"/>
      <c r="F20" s="1039"/>
      <c r="G20" s="354" t="s">
        <v>498</v>
      </c>
      <c r="H20" s="1040" t="s">
        <v>1017</v>
      </c>
      <c r="I20" s="1041"/>
      <c r="J20" s="1041"/>
      <c r="K20" s="1041"/>
      <c r="L20" s="1041"/>
      <c r="M20" s="1041"/>
      <c r="N20" s="1041"/>
      <c r="O20" s="1041"/>
      <c r="P20" s="1041"/>
      <c r="Q20" s="1041"/>
      <c r="R20" s="1041"/>
      <c r="S20" s="1041"/>
      <c r="T20" s="1041"/>
      <c r="U20" s="1041"/>
      <c r="V20" s="1041"/>
      <c r="W20" s="1042"/>
      <c r="X20" s="1055"/>
      <c r="Y20" s="1056"/>
      <c r="Z20" s="1056"/>
      <c r="AA20" s="1056"/>
      <c r="AB20" s="1057"/>
      <c r="AC20" s="1005" t="s">
        <v>19</v>
      </c>
      <c r="AD20" s="1006"/>
      <c r="AE20" s="1007"/>
      <c r="AF20" s="348"/>
      <c r="AG20" s="348"/>
      <c r="AH20" s="348"/>
      <c r="AI20" s="633"/>
    </row>
    <row r="21" spans="1:35" ht="17.25" customHeight="1" x14ac:dyDescent="0.15">
      <c r="A21"/>
      <c r="B21" s="954"/>
      <c r="C21" s="987" t="s">
        <v>495</v>
      </c>
      <c r="D21" s="988"/>
      <c r="E21" s="988"/>
      <c r="F21" s="989"/>
      <c r="G21" s="596" t="s">
        <v>497</v>
      </c>
      <c r="H21" s="965" t="s">
        <v>1038</v>
      </c>
      <c r="I21" s="966"/>
      <c r="J21" s="966"/>
      <c r="K21" s="966"/>
      <c r="L21" s="966"/>
      <c r="M21" s="966"/>
      <c r="N21" s="966"/>
      <c r="O21" s="966"/>
      <c r="P21" s="966"/>
      <c r="Q21" s="966"/>
      <c r="R21" s="966"/>
      <c r="S21" s="966"/>
      <c r="T21" s="966"/>
      <c r="U21" s="966"/>
      <c r="V21" s="966"/>
      <c r="W21" s="967"/>
      <c r="X21" s="1011"/>
      <c r="Y21" s="1012"/>
      <c r="Z21" s="1012"/>
      <c r="AA21" s="1012"/>
      <c r="AB21" s="1013"/>
      <c r="AC21" s="1005" t="s">
        <v>19</v>
      </c>
      <c r="AD21" s="1006"/>
      <c r="AE21" s="1007"/>
      <c r="AF21" s="348"/>
      <c r="AG21" s="348"/>
      <c r="AH21" s="348"/>
      <c r="AI21" s="308"/>
    </row>
    <row r="22" spans="1:35" ht="17.25" customHeight="1" x14ac:dyDescent="0.15">
      <c r="A22"/>
      <c r="B22" s="954"/>
      <c r="C22" s="956" t="s">
        <v>579</v>
      </c>
      <c r="D22" s="957"/>
      <c r="E22" s="957"/>
      <c r="F22" s="958"/>
      <c r="G22" s="355" t="s">
        <v>498</v>
      </c>
      <c r="H22" s="959" t="s">
        <v>1020</v>
      </c>
      <c r="I22" s="960"/>
      <c r="J22" s="960"/>
      <c r="K22" s="960"/>
      <c r="L22" s="960"/>
      <c r="M22" s="960"/>
      <c r="N22" s="960"/>
      <c r="O22" s="960"/>
      <c r="P22" s="960"/>
      <c r="Q22" s="960"/>
      <c r="R22" s="960"/>
      <c r="S22" s="960"/>
      <c r="T22" s="960"/>
      <c r="U22" s="960"/>
      <c r="V22" s="960"/>
      <c r="W22" s="961"/>
      <c r="X22" s="1050" t="s">
        <v>1127</v>
      </c>
      <c r="Y22" s="1051"/>
      <c r="Z22" s="1051"/>
      <c r="AA22" s="1051"/>
      <c r="AB22" s="1052"/>
      <c r="AC22" s="1031" t="s">
        <v>19</v>
      </c>
      <c r="AD22" s="1032"/>
      <c r="AE22" s="1033"/>
      <c r="AF22" s="348"/>
      <c r="AG22" s="348"/>
      <c r="AH22" s="348"/>
      <c r="AI22" s="308"/>
    </row>
    <row r="23" spans="1:35" ht="17.25" customHeight="1" thickBot="1" x14ac:dyDescent="0.2">
      <c r="A23"/>
      <c r="B23" s="955"/>
      <c r="C23" s="990" t="s">
        <v>618</v>
      </c>
      <c r="D23" s="991"/>
      <c r="E23" s="991"/>
      <c r="F23" s="992"/>
      <c r="G23" s="356" t="s">
        <v>498</v>
      </c>
      <c r="H23" s="962" t="s">
        <v>802</v>
      </c>
      <c r="I23" s="963"/>
      <c r="J23" s="963"/>
      <c r="K23" s="963"/>
      <c r="L23" s="963"/>
      <c r="M23" s="963"/>
      <c r="N23" s="963"/>
      <c r="O23" s="963"/>
      <c r="P23" s="963"/>
      <c r="Q23" s="963"/>
      <c r="R23" s="963"/>
      <c r="S23" s="963"/>
      <c r="T23" s="963"/>
      <c r="U23" s="963"/>
      <c r="V23" s="963"/>
      <c r="W23" s="964"/>
      <c r="X23" s="1058"/>
      <c r="Y23" s="1059"/>
      <c r="Z23" s="1059"/>
      <c r="AA23" s="1059"/>
      <c r="AB23" s="1060"/>
      <c r="AC23" s="996" t="s">
        <v>19</v>
      </c>
      <c r="AD23" s="1053"/>
      <c r="AE23" s="1054"/>
      <c r="AF23" s="348"/>
      <c r="AG23" s="348"/>
      <c r="AH23" s="348"/>
      <c r="AI23" s="308"/>
    </row>
    <row r="24" spans="1:35" ht="13.5" customHeight="1" thickBot="1" x14ac:dyDescent="0.2">
      <c r="A24" s="308"/>
      <c r="B24" s="357"/>
      <c r="C24" s="743"/>
      <c r="D24" s="743"/>
      <c r="E24" s="743"/>
      <c r="F24" s="743"/>
      <c r="L24" s="290"/>
      <c r="X24" s="359"/>
      <c r="Y24" s="359"/>
      <c r="Z24" s="359"/>
      <c r="AA24" s="359"/>
      <c r="AB24" s="359"/>
      <c r="AC24" s="360"/>
      <c r="AD24" s="133"/>
      <c r="AE24" s="360"/>
      <c r="AF24" s="308"/>
      <c r="AG24" s="308"/>
      <c r="AH24" s="308"/>
      <c r="AI24" s="308"/>
    </row>
    <row r="25" spans="1:35" ht="24" customHeight="1" x14ac:dyDescent="0.15">
      <c r="A25"/>
      <c r="B25" s="953" t="s">
        <v>466</v>
      </c>
      <c r="C25" s="1085" t="s">
        <v>965</v>
      </c>
      <c r="D25" s="1086"/>
      <c r="E25" s="1086"/>
      <c r="F25" s="1087"/>
      <c r="G25" s="757" t="s">
        <v>516</v>
      </c>
      <c r="H25" s="1074" t="s">
        <v>992</v>
      </c>
      <c r="I25" s="1075"/>
      <c r="J25" s="1075"/>
      <c r="K25" s="1075"/>
      <c r="L25" s="1075"/>
      <c r="M25" s="1075"/>
      <c r="N25" s="1075"/>
      <c r="O25" s="1075"/>
      <c r="P25" s="1075"/>
      <c r="Q25" s="1075"/>
      <c r="R25" s="1075"/>
      <c r="S25" s="1075"/>
      <c r="T25" s="1075"/>
      <c r="U25" s="1075"/>
      <c r="V25" s="1075"/>
      <c r="W25" s="1076"/>
      <c r="X25" s="1061" t="s">
        <v>966</v>
      </c>
      <c r="Y25" s="1062"/>
      <c r="Z25" s="1062"/>
      <c r="AA25" s="1062"/>
      <c r="AB25" s="1063"/>
      <c r="AC25" s="1077" t="s">
        <v>19</v>
      </c>
      <c r="AD25" s="1078"/>
      <c r="AE25" s="1079"/>
      <c r="AF25" s="348"/>
      <c r="AG25" s="348"/>
      <c r="AH25" s="348"/>
      <c r="AI25" s="633"/>
    </row>
    <row r="26" spans="1:35" ht="24" customHeight="1" x14ac:dyDescent="0.15">
      <c r="A26" s="595"/>
      <c r="B26" s="954"/>
      <c r="C26" s="974" t="s">
        <v>967</v>
      </c>
      <c r="D26" s="975"/>
      <c r="E26" s="975"/>
      <c r="F26" s="976"/>
      <c r="G26" s="354" t="s">
        <v>516</v>
      </c>
      <c r="H26" s="977" t="s">
        <v>993</v>
      </c>
      <c r="I26" s="960"/>
      <c r="J26" s="960"/>
      <c r="K26" s="960"/>
      <c r="L26" s="960"/>
      <c r="M26" s="960"/>
      <c r="N26" s="960"/>
      <c r="O26" s="960"/>
      <c r="P26" s="960"/>
      <c r="Q26" s="960"/>
      <c r="R26" s="960"/>
      <c r="S26" s="960"/>
      <c r="T26" s="960"/>
      <c r="U26" s="960"/>
      <c r="V26" s="960"/>
      <c r="W26" s="961"/>
      <c r="X26" s="950" t="s">
        <v>968</v>
      </c>
      <c r="Y26" s="951"/>
      <c r="Z26" s="951"/>
      <c r="AA26" s="951"/>
      <c r="AB26" s="952"/>
      <c r="AC26" s="1005" t="s">
        <v>19</v>
      </c>
      <c r="AD26" s="1006"/>
      <c r="AE26" s="1007"/>
      <c r="AF26" s="348"/>
      <c r="AG26" s="348"/>
      <c r="AH26" s="348"/>
      <c r="AI26" s="633"/>
    </row>
    <row r="27" spans="1:35" ht="18" customHeight="1" x14ac:dyDescent="0.15">
      <c r="A27"/>
      <c r="B27" s="954"/>
      <c r="C27" s="974" t="s">
        <v>969</v>
      </c>
      <c r="D27" s="975"/>
      <c r="E27" s="975"/>
      <c r="F27" s="976"/>
      <c r="G27" s="355" t="s">
        <v>516</v>
      </c>
      <c r="H27" s="740" t="s">
        <v>970</v>
      </c>
      <c r="I27" s="741"/>
      <c r="J27" s="741"/>
      <c r="K27" s="741"/>
      <c r="L27" s="741"/>
      <c r="M27" s="741"/>
      <c r="N27" s="741"/>
      <c r="O27" s="741"/>
      <c r="P27" s="741"/>
      <c r="Q27" s="741"/>
      <c r="R27" s="741"/>
      <c r="S27" s="741"/>
      <c r="T27" s="741"/>
      <c r="U27" s="741"/>
      <c r="V27" s="741"/>
      <c r="W27" s="742"/>
      <c r="X27" s="950" t="s">
        <v>971</v>
      </c>
      <c r="Y27" s="951"/>
      <c r="Z27" s="951"/>
      <c r="AA27" s="951"/>
      <c r="AB27" s="952"/>
      <c r="AC27" s="1005" t="s">
        <v>19</v>
      </c>
      <c r="AD27" s="1006"/>
      <c r="AE27" s="1007"/>
      <c r="AF27" s="348"/>
      <c r="AG27" s="348"/>
      <c r="AH27" s="348"/>
      <c r="AI27" s="633"/>
    </row>
    <row r="28" spans="1:35" ht="18" customHeight="1" x14ac:dyDescent="0.15">
      <c r="A28"/>
      <c r="B28" s="954"/>
      <c r="C28" s="974" t="s">
        <v>972</v>
      </c>
      <c r="D28" s="975"/>
      <c r="E28" s="975"/>
      <c r="F28" s="976"/>
      <c r="G28" s="758" t="s">
        <v>516</v>
      </c>
      <c r="H28" s="227" t="s">
        <v>973</v>
      </c>
      <c r="I28" s="759"/>
      <c r="J28" s="759"/>
      <c r="K28" s="759"/>
      <c r="M28" s="937"/>
      <c r="N28" s="937"/>
      <c r="O28" s="937"/>
      <c r="P28" s="937"/>
      <c r="Q28" s="937"/>
      <c r="R28" s="937"/>
      <c r="S28" s="937"/>
      <c r="T28" s="937"/>
      <c r="U28" s="937"/>
      <c r="V28" s="937"/>
      <c r="W28" s="938"/>
      <c r="X28" s="950" t="s">
        <v>974</v>
      </c>
      <c r="Y28" s="951"/>
      <c r="Z28" s="951"/>
      <c r="AA28" s="951"/>
      <c r="AB28" s="952"/>
      <c r="AC28" s="1005" t="s">
        <v>19</v>
      </c>
      <c r="AD28" s="1006"/>
      <c r="AE28" s="1007"/>
      <c r="AF28" s="348"/>
      <c r="AG28" s="348"/>
      <c r="AH28" s="348"/>
      <c r="AI28" s="633"/>
    </row>
    <row r="29" spans="1:35" ht="30" customHeight="1" x14ac:dyDescent="0.15">
      <c r="A29"/>
      <c r="B29" s="954"/>
      <c r="C29" s="974" t="s">
        <v>975</v>
      </c>
      <c r="D29" s="975"/>
      <c r="E29" s="975"/>
      <c r="F29" s="976"/>
      <c r="G29" s="596" t="s">
        <v>497</v>
      </c>
      <c r="H29" s="737" t="s">
        <v>994</v>
      </c>
      <c r="I29" s="738"/>
      <c r="J29" s="738"/>
      <c r="K29" s="738"/>
      <c r="L29" s="738"/>
      <c r="M29" s="738"/>
      <c r="N29" s="738"/>
      <c r="O29" s="738"/>
      <c r="P29" s="738"/>
      <c r="Q29" s="738"/>
      <c r="R29" s="738"/>
      <c r="S29" s="738"/>
      <c r="T29" s="738"/>
      <c r="U29" s="738"/>
      <c r="V29" s="738"/>
      <c r="W29" s="739"/>
      <c r="X29" s="950" t="s">
        <v>976</v>
      </c>
      <c r="Y29" s="951"/>
      <c r="Z29" s="951"/>
      <c r="AA29" s="951"/>
      <c r="AB29" s="952"/>
      <c r="AC29" s="1005" t="s">
        <v>19</v>
      </c>
      <c r="AD29" s="1006"/>
      <c r="AE29" s="1007"/>
      <c r="AF29" s="348"/>
      <c r="AG29" s="348"/>
      <c r="AH29" s="348"/>
      <c r="AI29" s="633"/>
    </row>
    <row r="30" spans="1:35" ht="30" customHeight="1" x14ac:dyDescent="0.15">
      <c r="A30"/>
      <c r="B30" s="954"/>
      <c r="C30" s="974" t="s">
        <v>977</v>
      </c>
      <c r="D30" s="975"/>
      <c r="E30" s="975"/>
      <c r="F30" s="976"/>
      <c r="G30" s="755" t="s">
        <v>498</v>
      </c>
      <c r="H30" s="317" t="s">
        <v>978</v>
      </c>
      <c r="I30" s="317"/>
      <c r="J30" s="317"/>
      <c r="K30" s="317"/>
      <c r="L30" s="317"/>
      <c r="M30" s="317"/>
      <c r="N30" s="317"/>
      <c r="O30" s="317"/>
      <c r="P30" s="317"/>
      <c r="Q30" s="317"/>
      <c r="R30" s="317"/>
      <c r="S30" s="317"/>
      <c r="T30" s="317"/>
      <c r="U30" s="317"/>
      <c r="V30" s="317"/>
      <c r="W30" s="760"/>
      <c r="X30" s="950" t="s">
        <v>979</v>
      </c>
      <c r="Y30" s="951"/>
      <c r="Z30" s="951"/>
      <c r="AA30" s="951"/>
      <c r="AB30" s="952"/>
      <c r="AC30" s="1005" t="s">
        <v>19</v>
      </c>
      <c r="AD30" s="1006"/>
      <c r="AE30" s="1007"/>
      <c r="AF30" s="348"/>
      <c r="AG30" s="348"/>
      <c r="AH30" s="348"/>
      <c r="AI30" s="633"/>
    </row>
    <row r="31" spans="1:35" ht="45" customHeight="1" x14ac:dyDescent="0.15">
      <c r="A31"/>
      <c r="B31" s="954"/>
      <c r="C31" s="974" t="s">
        <v>803</v>
      </c>
      <c r="D31" s="975"/>
      <c r="E31" s="975"/>
      <c r="F31" s="976"/>
      <c r="G31" s="761" t="s">
        <v>497</v>
      </c>
      <c r="H31" s="968" t="s">
        <v>980</v>
      </c>
      <c r="I31" s="969"/>
      <c r="J31" s="969"/>
      <c r="K31" s="969"/>
      <c r="L31" s="969"/>
      <c r="M31" s="969"/>
      <c r="N31" s="969"/>
      <c r="O31" s="969"/>
      <c r="P31" s="969"/>
      <c r="Q31" s="969"/>
      <c r="R31" s="969"/>
      <c r="S31" s="969"/>
      <c r="T31" s="969"/>
      <c r="U31" s="969"/>
      <c r="V31" s="969"/>
      <c r="W31" s="970"/>
      <c r="X31" s="762"/>
      <c r="Y31" s="763"/>
      <c r="Z31" s="763"/>
      <c r="AA31" s="763"/>
      <c r="AB31" s="764"/>
      <c r="AC31" s="1005" t="s">
        <v>19</v>
      </c>
      <c r="AD31" s="1006"/>
      <c r="AE31" s="1007"/>
      <c r="AF31" s="348"/>
      <c r="AG31" s="348"/>
      <c r="AH31" s="348"/>
      <c r="AI31" s="633"/>
    </row>
    <row r="32" spans="1:35" ht="18" customHeight="1" x14ac:dyDescent="0.15">
      <c r="A32"/>
      <c r="B32" s="954"/>
      <c r="C32" s="974" t="s">
        <v>748</v>
      </c>
      <c r="D32" s="975"/>
      <c r="E32" s="975"/>
      <c r="F32" s="976"/>
      <c r="G32" s="761" t="s">
        <v>497</v>
      </c>
      <c r="H32" s="968" t="s">
        <v>981</v>
      </c>
      <c r="I32" s="969"/>
      <c r="J32" s="969"/>
      <c r="K32" s="969"/>
      <c r="L32" s="969"/>
      <c r="M32" s="969"/>
      <c r="N32" s="969"/>
      <c r="O32" s="969"/>
      <c r="P32" s="969"/>
      <c r="Q32" s="969"/>
      <c r="R32" s="969"/>
      <c r="S32" s="969"/>
      <c r="T32" s="969"/>
      <c r="U32" s="969"/>
      <c r="V32" s="969"/>
      <c r="W32" s="970"/>
      <c r="X32" s="950" t="s">
        <v>982</v>
      </c>
      <c r="Y32" s="951"/>
      <c r="Z32" s="951"/>
      <c r="AA32" s="951"/>
      <c r="AB32" s="952"/>
      <c r="AC32" s="1005" t="s">
        <v>19</v>
      </c>
      <c r="AD32" s="1006"/>
      <c r="AE32" s="1007"/>
      <c r="AF32" s="348"/>
      <c r="AG32" s="348"/>
      <c r="AH32" s="348"/>
      <c r="AI32" s="633"/>
    </row>
    <row r="33" spans="1:35" ht="18" customHeight="1" x14ac:dyDescent="0.15">
      <c r="A33"/>
      <c r="B33" s="954"/>
      <c r="C33" s="974" t="s">
        <v>983</v>
      </c>
      <c r="D33" s="975"/>
      <c r="E33" s="975"/>
      <c r="F33" s="976"/>
      <c r="G33" s="596" t="s">
        <v>497</v>
      </c>
      <c r="H33" s="1067" t="s">
        <v>984</v>
      </c>
      <c r="I33" s="1068"/>
      <c r="J33" s="1068"/>
      <c r="K33" s="1068"/>
      <c r="L33" s="1068"/>
      <c r="M33" s="1068"/>
      <c r="N33" s="1068"/>
      <c r="O33" s="1068"/>
      <c r="P33" s="1068"/>
      <c r="Q33" s="1068"/>
      <c r="R33" s="1068"/>
      <c r="S33" s="1068"/>
      <c r="T33" s="1068"/>
      <c r="U33" s="1068"/>
      <c r="V33" s="1068"/>
      <c r="W33" s="1069"/>
      <c r="X33" s="1002"/>
      <c r="Y33" s="1003"/>
      <c r="Z33" s="1003"/>
      <c r="AA33" s="1003"/>
      <c r="AB33" s="1004"/>
      <c r="AC33" s="1005" t="s">
        <v>19</v>
      </c>
      <c r="AD33" s="1006"/>
      <c r="AE33" s="1007"/>
      <c r="AF33" s="348"/>
      <c r="AG33" s="348"/>
      <c r="AH33" s="348"/>
      <c r="AI33" s="633"/>
    </row>
    <row r="34" spans="1:35" ht="45" customHeight="1" x14ac:dyDescent="0.15">
      <c r="A34"/>
      <c r="B34" s="954"/>
      <c r="C34" s="974" t="s">
        <v>985</v>
      </c>
      <c r="D34" s="975"/>
      <c r="E34" s="975"/>
      <c r="F34" s="976"/>
      <c r="G34" s="753" t="s">
        <v>516</v>
      </c>
      <c r="H34" s="977" t="s">
        <v>1139</v>
      </c>
      <c r="I34" s="978"/>
      <c r="J34" s="978"/>
      <c r="K34" s="978"/>
      <c r="L34" s="978"/>
      <c r="M34" s="978"/>
      <c r="N34" s="978"/>
      <c r="O34" s="978"/>
      <c r="P34" s="978"/>
      <c r="Q34" s="978"/>
      <c r="R34" s="978"/>
      <c r="S34" s="978"/>
      <c r="T34" s="978"/>
      <c r="U34" s="978"/>
      <c r="V34" s="978"/>
      <c r="W34" s="979"/>
      <c r="X34" s="950" t="s">
        <v>989</v>
      </c>
      <c r="Y34" s="951"/>
      <c r="Z34" s="951"/>
      <c r="AA34" s="951"/>
      <c r="AB34" s="951"/>
      <c r="AC34" s="1005" t="s">
        <v>19</v>
      </c>
      <c r="AD34" s="1006"/>
      <c r="AE34" s="1007"/>
      <c r="AF34" s="348"/>
      <c r="AG34" s="348"/>
      <c r="AH34" s="348"/>
      <c r="AI34" s="633"/>
    </row>
    <row r="35" spans="1:35" ht="18" customHeight="1" x14ac:dyDescent="0.15">
      <c r="A35"/>
      <c r="B35" s="954"/>
      <c r="C35" s="974" t="s">
        <v>987</v>
      </c>
      <c r="D35" s="975"/>
      <c r="E35" s="975"/>
      <c r="F35" s="976"/>
      <c r="G35" s="755" t="s">
        <v>498</v>
      </c>
      <c r="H35" s="971" t="s">
        <v>986</v>
      </c>
      <c r="I35" s="972"/>
      <c r="J35" s="972"/>
      <c r="K35" s="972"/>
      <c r="L35" s="972"/>
      <c r="M35" s="972"/>
      <c r="N35" s="972"/>
      <c r="O35" s="972"/>
      <c r="P35" s="972"/>
      <c r="Q35" s="972"/>
      <c r="R35" s="972"/>
      <c r="S35" s="972"/>
      <c r="T35" s="972"/>
      <c r="U35" s="972"/>
      <c r="V35" s="972"/>
      <c r="W35" s="973"/>
      <c r="X35" s="999"/>
      <c r="Y35" s="1000"/>
      <c r="Z35" s="1000"/>
      <c r="AA35" s="1000"/>
      <c r="AB35" s="1001"/>
      <c r="AC35" s="993" t="s">
        <v>19</v>
      </c>
      <c r="AD35" s="994"/>
      <c r="AE35" s="995"/>
      <c r="AF35" s="348"/>
      <c r="AG35" s="348"/>
      <c r="AH35" s="348"/>
      <c r="AI35" s="633"/>
    </row>
    <row r="36" spans="1:35" ht="18" customHeight="1" thickBot="1" x14ac:dyDescent="0.2">
      <c r="A36"/>
      <c r="B36" s="955"/>
      <c r="C36" s="1064" t="s">
        <v>990</v>
      </c>
      <c r="D36" s="1065"/>
      <c r="E36" s="1065"/>
      <c r="F36" s="1066"/>
      <c r="G36" s="756" t="s">
        <v>498</v>
      </c>
      <c r="H36" s="962" t="s">
        <v>804</v>
      </c>
      <c r="I36" s="963"/>
      <c r="J36" s="963"/>
      <c r="K36" s="963"/>
      <c r="L36" s="963"/>
      <c r="M36" s="963"/>
      <c r="N36" s="963"/>
      <c r="O36" s="963"/>
      <c r="P36" s="963"/>
      <c r="Q36" s="963"/>
      <c r="R36" s="963"/>
      <c r="S36" s="963"/>
      <c r="T36" s="963"/>
      <c r="U36" s="963"/>
      <c r="V36" s="963"/>
      <c r="W36" s="964"/>
      <c r="X36" s="1008"/>
      <c r="Y36" s="1009"/>
      <c r="Z36" s="1009"/>
      <c r="AA36" s="1009"/>
      <c r="AB36" s="1010"/>
      <c r="AC36" s="996" t="s">
        <v>19</v>
      </c>
      <c r="AD36" s="997"/>
      <c r="AE36" s="998"/>
      <c r="AF36" s="348"/>
      <c r="AG36" s="348"/>
      <c r="AH36" s="348"/>
      <c r="AI36" s="633"/>
    </row>
    <row r="37" spans="1:35" ht="7.5" customHeight="1" x14ac:dyDescent="0.15"/>
    <row r="38" spans="1:35" ht="12" customHeight="1" x14ac:dyDescent="0.15">
      <c r="A38"/>
      <c r="C38" s="142" t="s">
        <v>501</v>
      </c>
      <c r="AB38" s="986"/>
      <c r="AC38" s="986"/>
      <c r="AD38" s="986"/>
      <c r="AE38" s="986"/>
      <c r="AF38" s="986"/>
      <c r="AG38" s="986"/>
      <c r="AH38" s="986"/>
      <c r="AI38" s="603"/>
    </row>
    <row r="40" spans="1:35" x14ac:dyDescent="0.15">
      <c r="AB40" s="985"/>
      <c r="AC40" s="985"/>
      <c r="AD40" s="985"/>
      <c r="AE40" s="985"/>
      <c r="AF40" s="985"/>
      <c r="AG40" s="985"/>
      <c r="AH40" s="985"/>
    </row>
    <row r="41" spans="1:35" x14ac:dyDescent="0.15">
      <c r="AB41" s="939" t="str">
        <f>書類作成ガイド!$J$38</f>
        <v>V.R7_250930</v>
      </c>
      <c r="AD41" s="754"/>
    </row>
  </sheetData>
  <mergeCells count="124">
    <mergeCell ref="AC8:AE8"/>
    <mergeCell ref="X16:AB16"/>
    <mergeCell ref="AC11:AE11"/>
    <mergeCell ref="AC15:AE15"/>
    <mergeCell ref="AC16:AE16"/>
    <mergeCell ref="AC13:AE13"/>
    <mergeCell ref="X9:AB9"/>
    <mergeCell ref="X12:AB12"/>
    <mergeCell ref="AC9:AE9"/>
    <mergeCell ref="X13:AB13"/>
    <mergeCell ref="X11:AB11"/>
    <mergeCell ref="X10:AB10"/>
    <mergeCell ref="AC10:AE10"/>
    <mergeCell ref="X15:AB15"/>
    <mergeCell ref="AC14:AE14"/>
    <mergeCell ref="X14:AB14"/>
    <mergeCell ref="B6:M6"/>
    <mergeCell ref="N6:O6"/>
    <mergeCell ref="H25:W25"/>
    <mergeCell ref="H14:W14"/>
    <mergeCell ref="AC32:AE32"/>
    <mergeCell ref="AC27:AE27"/>
    <mergeCell ref="AC25:AE25"/>
    <mergeCell ref="H10:W10"/>
    <mergeCell ref="H15:W15"/>
    <mergeCell ref="H18:W18"/>
    <mergeCell ref="H13:W13"/>
    <mergeCell ref="C13:F13"/>
    <mergeCell ref="C30:F30"/>
    <mergeCell ref="H26:W26"/>
    <mergeCell ref="C14:F14"/>
    <mergeCell ref="C16:F16"/>
    <mergeCell ref="C17:F17"/>
    <mergeCell ref="C18:F18"/>
    <mergeCell ref="C29:F29"/>
    <mergeCell ref="C10:F10"/>
    <mergeCell ref="H11:W11"/>
    <mergeCell ref="H12:W12"/>
    <mergeCell ref="C25:F25"/>
    <mergeCell ref="H31:W31"/>
    <mergeCell ref="AC28:AE28"/>
    <mergeCell ref="C36:F36"/>
    <mergeCell ref="C32:F32"/>
    <mergeCell ref="H36:W36"/>
    <mergeCell ref="C12:F12"/>
    <mergeCell ref="H19:W19"/>
    <mergeCell ref="C31:F31"/>
    <mergeCell ref="H33:W33"/>
    <mergeCell ref="C11:F11"/>
    <mergeCell ref="X17:AB17"/>
    <mergeCell ref="X30:AB30"/>
    <mergeCell ref="AC30:AE30"/>
    <mergeCell ref="AC18:AE18"/>
    <mergeCell ref="AC23:AE23"/>
    <mergeCell ref="AC17:AE17"/>
    <mergeCell ref="X19:AB19"/>
    <mergeCell ref="AC19:AE19"/>
    <mergeCell ref="H20:W20"/>
    <mergeCell ref="X20:AB20"/>
    <mergeCell ref="AC20:AE20"/>
    <mergeCell ref="AC22:AE22"/>
    <mergeCell ref="X23:AB23"/>
    <mergeCell ref="AC26:AE26"/>
    <mergeCell ref="B5:AH5"/>
    <mergeCell ref="B1:L1"/>
    <mergeCell ref="P1:W1"/>
    <mergeCell ref="X1:AB1"/>
    <mergeCell ref="X2:AB2"/>
    <mergeCell ref="B10:B23"/>
    <mergeCell ref="B4:AH4"/>
    <mergeCell ref="AC7:AE7"/>
    <mergeCell ref="AF7:AH7"/>
    <mergeCell ref="B8:F8"/>
    <mergeCell ref="G8:W8"/>
    <mergeCell ref="X8:AB8"/>
    <mergeCell ref="C15:F15"/>
    <mergeCell ref="AC12:AE12"/>
    <mergeCell ref="B9:F9"/>
    <mergeCell ref="C19:F19"/>
    <mergeCell ref="C20:F20"/>
    <mergeCell ref="H16:W16"/>
    <mergeCell ref="H17:W17"/>
    <mergeCell ref="H9:W9"/>
    <mergeCell ref="P6:R6"/>
    <mergeCell ref="S6:AB6"/>
    <mergeCell ref="X26:AB26"/>
    <mergeCell ref="AC6:AE6"/>
    <mergeCell ref="B2:W2"/>
    <mergeCell ref="AB40:AH40"/>
    <mergeCell ref="AB38:AH38"/>
    <mergeCell ref="C21:F21"/>
    <mergeCell ref="C28:F28"/>
    <mergeCell ref="C35:F35"/>
    <mergeCell ref="C23:F23"/>
    <mergeCell ref="C26:F26"/>
    <mergeCell ref="C33:F33"/>
    <mergeCell ref="C27:F27"/>
    <mergeCell ref="AC35:AE35"/>
    <mergeCell ref="AC36:AE36"/>
    <mergeCell ref="X35:AB35"/>
    <mergeCell ref="X33:AB33"/>
    <mergeCell ref="AC31:AE31"/>
    <mergeCell ref="X34:AB34"/>
    <mergeCell ref="AC34:AE34"/>
    <mergeCell ref="X36:AB36"/>
    <mergeCell ref="AC33:AE33"/>
    <mergeCell ref="AC21:AE21"/>
    <mergeCell ref="X21:AB21"/>
    <mergeCell ref="X27:AB27"/>
    <mergeCell ref="AC29:AE29"/>
    <mergeCell ref="X32:AB32"/>
    <mergeCell ref="B25:B36"/>
    <mergeCell ref="C22:F22"/>
    <mergeCell ref="H22:W22"/>
    <mergeCell ref="H23:W23"/>
    <mergeCell ref="H21:W21"/>
    <mergeCell ref="H32:W32"/>
    <mergeCell ref="H35:W35"/>
    <mergeCell ref="C34:F34"/>
    <mergeCell ref="H34:W34"/>
    <mergeCell ref="X29:AB29"/>
    <mergeCell ref="X28:AB28"/>
    <mergeCell ref="X22:AB22"/>
    <mergeCell ref="X25:AB25"/>
  </mergeCells>
  <phoneticPr fontId="2"/>
  <dataValidations count="2">
    <dataValidation type="list" allowBlank="1" showInputMessage="1" showErrorMessage="1" sqref="AH37:AI37 A39:A65531 A37 AI39:AI65531 AH39 AH41:AH65531" xr:uid="{00000000-0002-0000-0100-000000000000}">
      <formula1>#REF!</formula1>
    </dataValidation>
    <dataValidation type="list" allowBlank="1" showInputMessage="1" showErrorMessage="1" sqref="AI16:AI20 AC19 AC12 AC22:AC23 AC16:AE18 AC20:AE21 AC15 AI25:AI33 AC13:AE14 AD30:AE34 AD36:AE36 A25:A33 AC25:AE29 A16:A20 AI9:AI14 AC30:AC36 AC9:AE11 A9:A14 AF24 P6:R6 AC6:AE6" xr:uid="{00000000-0002-0000-0100-000001000000}">
      <formula1>"□,☑"</formula1>
    </dataValidation>
  </dataValidations>
  <pageMargins left="0.62992125984251968" right="0.23622047244094491" top="0.74803149606299213" bottom="0.74803149606299213" header="0.31496062992125984" footer="0.31496062992125984"/>
  <pageSetup paperSize="9" scale="9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P47"/>
  <sheetViews>
    <sheetView showGridLines="0" view="pageBreakPreview" zoomScaleNormal="100" zoomScaleSheetLayoutView="100" workbookViewId="0">
      <selection activeCell="D10" sqref="D10:X10"/>
    </sheetView>
  </sheetViews>
  <sheetFormatPr defaultColWidth="10.28515625" defaultRowHeight="13.5" x14ac:dyDescent="0.15"/>
  <cols>
    <col min="1" max="1" width="1.42578125" style="363" customWidth="1"/>
    <col min="2" max="2" width="2.42578125" style="370" customWidth="1"/>
    <col min="3" max="3" width="2.42578125" style="145" customWidth="1"/>
    <col min="4" max="4" width="2.42578125" style="373" customWidth="1"/>
    <col min="5" max="12" width="2.42578125" style="362" customWidth="1"/>
    <col min="13" max="13" width="2.5703125" style="362" customWidth="1"/>
    <col min="14" max="14" width="6.28515625" style="362" customWidth="1"/>
    <col min="15" max="23" width="4.85546875" style="362" customWidth="1"/>
    <col min="24" max="24" width="5.7109375" style="362" customWidth="1"/>
    <col min="25" max="26" width="2.5703125" style="362" customWidth="1"/>
    <col min="27" max="27" width="1.42578125" style="363" customWidth="1"/>
    <col min="28" max="29" width="2.5703125" style="362" customWidth="1"/>
    <col min="30" max="31" width="1.42578125" style="363" customWidth="1"/>
    <col min="32" max="16384" width="10.28515625" style="370"/>
  </cols>
  <sheetData>
    <row r="1" spans="1:42" s="366" customFormat="1" ht="12.75" customHeight="1" x14ac:dyDescent="0.15">
      <c r="A1" s="350"/>
      <c r="B1" s="1015" t="s">
        <v>960</v>
      </c>
      <c r="C1" s="1015"/>
      <c r="D1" s="1015"/>
      <c r="E1" s="1016"/>
      <c r="F1" s="1015"/>
      <c r="G1" s="1015"/>
      <c r="H1" s="1015"/>
      <c r="I1" s="1015"/>
      <c r="J1" s="1015"/>
      <c r="K1" s="1015"/>
      <c r="L1" s="1015"/>
      <c r="M1" s="265"/>
      <c r="N1" s="364"/>
      <c r="O1" s="364"/>
      <c r="P1" s="364"/>
      <c r="Q1" s="364"/>
      <c r="R1" s="364"/>
      <c r="S1" s="1195"/>
      <c r="T1" s="1195"/>
      <c r="U1" s="1195"/>
      <c r="V1" s="365"/>
      <c r="W1" s="365"/>
      <c r="X1" s="365"/>
      <c r="Y1" s="1193"/>
      <c r="Z1" s="1193"/>
      <c r="AA1" s="1193"/>
      <c r="AB1" s="1193"/>
      <c r="AC1" s="1193"/>
      <c r="AD1" s="1193"/>
      <c r="AE1" s="607"/>
    </row>
    <row r="2" spans="1:42" s="145" customFormat="1" ht="15.75" customHeight="1" x14ac:dyDescent="0.15">
      <c r="A2" s="374"/>
      <c r="B2" s="1111">
        <f>'提出リスト (共同居住型以外)'!$B$2</f>
        <v>0</v>
      </c>
      <c r="C2" s="1111"/>
      <c r="D2" s="1111"/>
      <c r="E2" s="1111"/>
      <c r="F2" s="1111"/>
      <c r="G2" s="1111"/>
      <c r="H2" s="1111"/>
      <c r="I2" s="1111"/>
      <c r="J2" s="1111"/>
      <c r="K2" s="1111"/>
      <c r="L2" s="1111"/>
      <c r="M2" s="1111"/>
      <c r="N2" s="1111"/>
      <c r="O2" s="1111"/>
      <c r="P2" s="1111"/>
      <c r="Q2" s="1111"/>
      <c r="R2" s="1111"/>
      <c r="S2" s="1111"/>
      <c r="T2" s="1111"/>
      <c r="U2" s="1111"/>
      <c r="V2" s="1111"/>
      <c r="W2" s="1194" t="s">
        <v>1108</v>
      </c>
      <c r="X2" s="1194"/>
      <c r="Y2" s="1194"/>
      <c r="Z2" s="1194"/>
      <c r="AA2" s="1194"/>
      <c r="AB2" s="1194"/>
      <c r="AC2" s="1194"/>
      <c r="AD2" s="374"/>
      <c r="AE2" s="374"/>
      <c r="AF2" s="375"/>
    </row>
    <row r="3" spans="1:42" ht="14.25" customHeight="1" x14ac:dyDescent="0.15">
      <c r="A3" s="379"/>
      <c r="B3" s="376"/>
      <c r="C3" s="148"/>
      <c r="D3" s="377"/>
      <c r="E3" s="378"/>
      <c r="F3" s="378"/>
      <c r="G3" s="378"/>
      <c r="H3" s="378"/>
      <c r="I3" s="378"/>
      <c r="J3" s="378"/>
      <c r="K3" s="378"/>
      <c r="L3" s="378"/>
      <c r="M3" s="378"/>
      <c r="N3" s="378"/>
      <c r="O3" s="378"/>
      <c r="P3" s="378"/>
      <c r="Q3" s="378"/>
      <c r="R3" s="378"/>
      <c r="S3" s="378"/>
      <c r="T3" s="378"/>
      <c r="U3" s="378"/>
      <c r="V3" s="378"/>
      <c r="W3" s="378"/>
      <c r="X3" s="378"/>
      <c r="Y3" s="378"/>
      <c r="Z3" s="378"/>
      <c r="AA3" s="379"/>
      <c r="AB3" s="378"/>
      <c r="AC3" s="378"/>
      <c r="AD3" s="379"/>
      <c r="AE3" s="379"/>
    </row>
    <row r="4" spans="1:42" ht="9.75" customHeight="1" x14ac:dyDescent="0.15">
      <c r="A4" s="370"/>
      <c r="B4" s="1164" t="s">
        <v>1106</v>
      </c>
      <c r="C4" s="1164"/>
      <c r="D4" s="1164"/>
      <c r="E4" s="1164"/>
      <c r="F4" s="1164"/>
      <c r="G4" s="1164"/>
      <c r="H4" s="1164"/>
      <c r="I4" s="1164"/>
      <c r="J4" s="1164"/>
      <c r="K4" s="1164"/>
      <c r="L4" s="1164"/>
      <c r="M4" s="1164"/>
      <c r="N4" s="1164"/>
      <c r="O4" s="1164"/>
      <c r="P4" s="1164"/>
      <c r="Q4" s="1164"/>
      <c r="R4" s="1164"/>
      <c r="S4" s="1164"/>
      <c r="T4" s="1164"/>
      <c r="U4" s="1164"/>
      <c r="V4" s="1164"/>
      <c r="W4" s="1164"/>
      <c r="X4" s="1164"/>
      <c r="Y4" s="1164"/>
      <c r="Z4" s="1164"/>
      <c r="AA4" s="1164"/>
      <c r="AB4" s="1164"/>
      <c r="AC4" s="1164"/>
      <c r="AD4" s="1164"/>
      <c r="AE4" s="606"/>
      <c r="AF4" s="352"/>
      <c r="AG4" s="352"/>
      <c r="AH4" s="352"/>
      <c r="AI4" s="352"/>
      <c r="AJ4" s="367"/>
      <c r="AK4" s="1164"/>
      <c r="AL4" s="1164"/>
      <c r="AM4" s="1164"/>
      <c r="AN4" s="1164"/>
      <c r="AO4" s="1164"/>
      <c r="AP4" s="367"/>
    </row>
    <row r="5" spans="1:42" ht="9.75" customHeight="1" x14ac:dyDescent="0.15">
      <c r="A5" s="370"/>
      <c r="B5" s="1164"/>
      <c r="C5" s="1164"/>
      <c r="D5" s="1164"/>
      <c r="E5" s="1164"/>
      <c r="F5" s="1164"/>
      <c r="G5" s="1164"/>
      <c r="H5" s="1164"/>
      <c r="I5" s="1164"/>
      <c r="J5" s="1164"/>
      <c r="K5" s="1164"/>
      <c r="L5" s="1164"/>
      <c r="M5" s="1164"/>
      <c r="N5" s="1164"/>
      <c r="O5" s="1164"/>
      <c r="P5" s="1164"/>
      <c r="Q5" s="1164"/>
      <c r="R5" s="1164"/>
      <c r="S5" s="1164"/>
      <c r="T5" s="1164"/>
      <c r="U5" s="1164"/>
      <c r="V5" s="1164"/>
      <c r="W5" s="1164"/>
      <c r="X5" s="1164"/>
      <c r="Y5" s="1164"/>
      <c r="Z5" s="1164"/>
      <c r="AA5" s="1164"/>
      <c r="AB5" s="1164"/>
      <c r="AC5" s="1164"/>
      <c r="AD5" s="1164"/>
      <c r="AE5" s="606"/>
      <c r="AF5" s="352"/>
      <c r="AG5" s="352"/>
      <c r="AH5" s="352"/>
      <c r="AI5" s="352"/>
      <c r="AJ5" s="348"/>
      <c r="AK5" s="1164"/>
      <c r="AL5" s="1164"/>
      <c r="AM5" s="1164"/>
      <c r="AN5" s="1164"/>
      <c r="AO5" s="1164"/>
      <c r="AP5" s="348"/>
    </row>
    <row r="6" spans="1:42" ht="24" customHeight="1" x14ac:dyDescent="0.15">
      <c r="A6" s="370"/>
      <c r="B6" s="1165" t="s">
        <v>829</v>
      </c>
      <c r="C6" s="1165"/>
      <c r="D6" s="1165"/>
      <c r="E6" s="1165"/>
      <c r="F6" s="1165"/>
      <c r="G6" s="1165"/>
      <c r="H6" s="1165"/>
      <c r="I6" s="1165"/>
      <c r="J6" s="1165"/>
      <c r="K6" s="1165"/>
      <c r="L6" s="1165"/>
      <c r="M6" s="1165"/>
      <c r="N6" s="1165"/>
      <c r="O6" s="1165"/>
      <c r="P6" s="1165"/>
      <c r="Q6" s="1165"/>
      <c r="R6" s="1165"/>
      <c r="S6" s="1165"/>
      <c r="T6" s="1165"/>
      <c r="U6" s="1165"/>
      <c r="V6" s="1165"/>
      <c r="W6" s="1165"/>
      <c r="X6" s="1165"/>
      <c r="Y6" s="1165"/>
      <c r="Z6" s="1165"/>
      <c r="AA6" s="1165"/>
      <c r="AB6" s="1165"/>
      <c r="AC6" s="1165"/>
      <c r="AD6" s="1165"/>
      <c r="AE6" s="609"/>
    </row>
    <row r="7" spans="1:42" ht="7.5" customHeight="1" thickBot="1" x14ac:dyDescent="0.2">
      <c r="A7" s="139"/>
      <c r="B7" s="141"/>
      <c r="C7" s="390"/>
      <c r="D7" s="600"/>
      <c r="E7" s="600"/>
      <c r="F7" s="600"/>
      <c r="G7" s="600"/>
      <c r="H7" s="600"/>
      <c r="I7" s="600"/>
      <c r="J7" s="600"/>
      <c r="K7" s="174"/>
      <c r="L7" s="174"/>
      <c r="M7" s="174"/>
      <c r="N7" s="174"/>
      <c r="O7" s="174"/>
      <c r="P7" s="368"/>
      <c r="Q7" s="368"/>
      <c r="R7" s="368"/>
      <c r="S7" s="369"/>
      <c r="T7" s="369"/>
      <c r="U7" s="369"/>
      <c r="V7" s="369"/>
      <c r="W7" s="369"/>
      <c r="X7" s="369"/>
      <c r="Y7" s="139"/>
      <c r="Z7" s="139"/>
      <c r="AA7" s="139"/>
      <c r="AB7" s="139"/>
      <c r="AC7" s="139"/>
      <c r="AD7" s="139"/>
      <c r="AE7" s="139"/>
    </row>
    <row r="8" spans="1:42" s="350" customFormat="1" ht="39.950000000000003" customHeight="1" x14ac:dyDescent="0.15">
      <c r="B8" s="601"/>
      <c r="C8" s="1030" t="s">
        <v>672</v>
      </c>
      <c r="D8" s="1030"/>
      <c r="E8" s="1030"/>
      <c r="F8" s="1030"/>
      <c r="G8" s="1030"/>
      <c r="H8" s="1030"/>
      <c r="I8" s="1030"/>
      <c r="J8" s="1030"/>
      <c r="K8" s="1030"/>
      <c r="L8" s="1030"/>
      <c r="M8" s="1030"/>
      <c r="N8" s="1030"/>
      <c r="O8" s="1030"/>
      <c r="P8" s="1030"/>
      <c r="Q8" s="1030"/>
      <c r="R8" s="1030"/>
      <c r="S8" s="1030"/>
      <c r="T8" s="1030"/>
      <c r="U8" s="1030"/>
      <c r="V8" s="1030"/>
      <c r="W8" s="1030"/>
      <c r="X8" s="1030"/>
      <c r="Y8" s="1137" t="s">
        <v>506</v>
      </c>
      <c r="Z8" s="1138"/>
      <c r="AA8" s="1139"/>
      <c r="AB8" s="379"/>
      <c r="AC8" s="379"/>
      <c r="AD8" s="379"/>
      <c r="AE8" s="629"/>
    </row>
    <row r="9" spans="1:42" ht="20.100000000000001" customHeight="1" x14ac:dyDescent="0.15">
      <c r="A9" s="630"/>
      <c r="B9" s="1166" t="s">
        <v>523</v>
      </c>
      <c r="C9" s="1166" t="s">
        <v>1165</v>
      </c>
      <c r="D9" s="920" t="s">
        <v>1166</v>
      </c>
      <c r="E9" s="598"/>
      <c r="F9" s="598"/>
      <c r="G9" s="598"/>
      <c r="H9" s="598"/>
      <c r="I9" s="598"/>
      <c r="J9" s="598"/>
      <c r="K9" s="598"/>
      <c r="L9" s="598"/>
      <c r="M9" s="380"/>
      <c r="N9" s="380"/>
      <c r="O9" s="380"/>
      <c r="P9" s="380"/>
      <c r="Q9" s="380"/>
      <c r="R9" s="380"/>
      <c r="S9" s="380"/>
      <c r="T9" s="380"/>
      <c r="U9" s="380"/>
      <c r="V9" s="380"/>
      <c r="W9" s="380"/>
      <c r="X9" s="380"/>
      <c r="Y9" s="1122" t="s">
        <v>19</v>
      </c>
      <c r="Z9" s="1123"/>
      <c r="AA9" s="1124"/>
      <c r="AB9" s="379"/>
      <c r="AC9" s="379"/>
      <c r="AD9" s="379"/>
      <c r="AE9" s="308"/>
    </row>
    <row r="10" spans="1:42" ht="13.5" customHeight="1" x14ac:dyDescent="0.15">
      <c r="A10" s="630"/>
      <c r="B10" s="1167"/>
      <c r="C10" s="1167"/>
      <c r="D10" s="1196" t="s">
        <v>1140</v>
      </c>
      <c r="E10" s="1197"/>
      <c r="F10" s="1197"/>
      <c r="G10" s="1197"/>
      <c r="H10" s="1197"/>
      <c r="I10" s="1197"/>
      <c r="J10" s="1197"/>
      <c r="K10" s="1197"/>
      <c r="L10" s="1197"/>
      <c r="M10" s="1197"/>
      <c r="N10" s="1197"/>
      <c r="O10" s="1197"/>
      <c r="P10" s="1197"/>
      <c r="Q10" s="1197"/>
      <c r="R10" s="1197"/>
      <c r="S10" s="1197"/>
      <c r="T10" s="1197"/>
      <c r="U10" s="1197"/>
      <c r="V10" s="1197"/>
      <c r="W10" s="1197"/>
      <c r="X10" s="1197"/>
      <c r="Y10" s="1031" t="s">
        <v>19</v>
      </c>
      <c r="Z10" s="1032"/>
      <c r="AA10" s="1033"/>
      <c r="AB10" s="379"/>
      <c r="AC10" s="379"/>
      <c r="AD10" s="379"/>
      <c r="AE10" s="308"/>
    </row>
    <row r="11" spans="1:42" ht="9.75" customHeight="1" x14ac:dyDescent="0.15">
      <c r="A11" s="630"/>
      <c r="B11" s="1167"/>
      <c r="C11" s="1168"/>
      <c r="D11" s="181"/>
      <c r="E11" s="1198"/>
      <c r="F11" s="1198"/>
      <c r="G11" s="1198"/>
      <c r="H11" s="1198"/>
      <c r="I11" s="1198"/>
      <c r="J11" s="1198"/>
      <c r="K11" s="1198"/>
      <c r="L11" s="1198"/>
      <c r="M11" s="1198"/>
      <c r="N11" s="1198"/>
      <c r="O11" s="1198"/>
      <c r="P11" s="1198"/>
      <c r="Q11" s="1198"/>
      <c r="R11" s="1198"/>
      <c r="S11" s="1198"/>
      <c r="T11" s="1198"/>
      <c r="U11" s="1198"/>
      <c r="V11" s="1198"/>
      <c r="W11" s="1198"/>
      <c r="X11" s="1198"/>
      <c r="Y11" s="1131"/>
      <c r="Z11" s="1132"/>
      <c r="AA11" s="1133"/>
      <c r="AB11" s="379"/>
      <c r="AC11" s="379"/>
      <c r="AD11" s="379"/>
      <c r="AE11" s="308"/>
    </row>
    <row r="12" spans="1:42" ht="16.5" customHeight="1" x14ac:dyDescent="0.15">
      <c r="A12" s="630"/>
      <c r="B12" s="1167"/>
      <c r="C12" s="1140" t="s">
        <v>473</v>
      </c>
      <c r="D12" s="1119" t="s">
        <v>805</v>
      </c>
      <c r="E12" s="1113"/>
      <c r="F12" s="1113"/>
      <c r="G12" s="1113"/>
      <c r="H12" s="1113"/>
      <c r="I12" s="1113"/>
      <c r="J12" s="1113"/>
      <c r="K12" s="1113"/>
      <c r="L12" s="1113"/>
      <c r="M12" s="1113"/>
      <c r="N12" s="1113"/>
      <c r="O12" s="1113"/>
      <c r="P12" s="1113"/>
      <c r="Q12" s="1113"/>
      <c r="R12" s="1113"/>
      <c r="S12" s="1113"/>
      <c r="T12" s="1113"/>
      <c r="U12" s="1113"/>
      <c r="V12" s="1113"/>
      <c r="W12" s="1113"/>
      <c r="X12" s="1113"/>
      <c r="Y12" s="1128" t="s">
        <v>19</v>
      </c>
      <c r="Z12" s="1129"/>
      <c r="AA12" s="1130"/>
      <c r="AB12" s="379"/>
      <c r="AC12" s="379"/>
      <c r="AD12" s="379"/>
      <c r="AE12" s="308"/>
    </row>
    <row r="13" spans="1:42" ht="16.5" customHeight="1" x14ac:dyDescent="0.15">
      <c r="A13" s="630"/>
      <c r="B13" s="1167"/>
      <c r="C13" s="1141"/>
      <c r="D13" s="1120"/>
      <c r="E13" s="1121"/>
      <c r="F13" s="1121"/>
      <c r="G13" s="1121"/>
      <c r="H13" s="1121"/>
      <c r="I13" s="1121"/>
      <c r="J13" s="1121"/>
      <c r="K13" s="1121"/>
      <c r="L13" s="1121"/>
      <c r="M13" s="1121"/>
      <c r="N13" s="1121"/>
      <c r="O13" s="1121"/>
      <c r="P13" s="1121"/>
      <c r="Q13" s="1121"/>
      <c r="R13" s="1121"/>
      <c r="S13" s="1121"/>
      <c r="T13" s="1121"/>
      <c r="U13" s="1121"/>
      <c r="V13" s="1121"/>
      <c r="W13" s="1121"/>
      <c r="X13" s="1121"/>
      <c r="Y13" s="1131"/>
      <c r="Z13" s="1132"/>
      <c r="AA13" s="1133"/>
      <c r="AB13" s="379"/>
      <c r="AC13" s="379"/>
      <c r="AD13" s="379"/>
      <c r="AE13" s="308"/>
    </row>
    <row r="14" spans="1:42" ht="16.5" customHeight="1" x14ac:dyDescent="0.15">
      <c r="A14" s="630"/>
      <c r="B14" s="1167"/>
      <c r="C14" s="1169" t="s">
        <v>548</v>
      </c>
      <c r="D14" s="1134" t="s">
        <v>673</v>
      </c>
      <c r="E14" s="1135"/>
      <c r="F14" s="1135"/>
      <c r="G14" s="1135"/>
      <c r="H14" s="1135"/>
      <c r="I14" s="1135"/>
      <c r="J14" s="1135"/>
      <c r="K14" s="1135"/>
      <c r="L14" s="1135"/>
      <c r="M14" s="1135"/>
      <c r="N14" s="1135"/>
      <c r="O14" s="1135"/>
      <c r="P14" s="1135"/>
      <c r="Q14" s="1135"/>
      <c r="R14" s="1135"/>
      <c r="S14" s="1135"/>
      <c r="T14" s="1135"/>
      <c r="U14" s="1135"/>
      <c r="V14" s="1135"/>
      <c r="W14" s="1135"/>
      <c r="X14" s="1135"/>
      <c r="Y14" s="1142"/>
      <c r="Z14" s="1143"/>
      <c r="AA14" s="1144"/>
      <c r="AB14" s="379"/>
      <c r="AC14" s="379"/>
      <c r="AD14" s="379"/>
      <c r="AE14" s="308"/>
    </row>
    <row r="15" spans="1:42" ht="20.100000000000001" customHeight="1" x14ac:dyDescent="0.15">
      <c r="A15" s="630"/>
      <c r="B15" s="1167"/>
      <c r="C15" s="1170"/>
      <c r="D15" s="182"/>
      <c r="E15" s="1145" t="s">
        <v>674</v>
      </c>
      <c r="F15" s="1146"/>
      <c r="G15" s="1146"/>
      <c r="H15" s="1146"/>
      <c r="I15" s="1146"/>
      <c r="J15" s="1146"/>
      <c r="K15" s="1146"/>
      <c r="L15" s="1146"/>
      <c r="M15" s="1146"/>
      <c r="N15" s="1146"/>
      <c r="O15" s="1146"/>
      <c r="P15" s="1146"/>
      <c r="Q15" s="1146"/>
      <c r="R15" s="1146"/>
      <c r="S15" s="1146"/>
      <c r="T15" s="1146"/>
      <c r="U15" s="1146"/>
      <c r="V15" s="1146"/>
      <c r="W15" s="1146"/>
      <c r="X15" s="1147"/>
      <c r="Y15" s="1122" t="s">
        <v>19</v>
      </c>
      <c r="Z15" s="1123"/>
      <c r="AA15" s="1124"/>
      <c r="AB15" s="379"/>
      <c r="AC15" s="379"/>
      <c r="AD15" s="379"/>
      <c r="AE15" s="308"/>
    </row>
    <row r="16" spans="1:42" ht="20.100000000000001" customHeight="1" x14ac:dyDescent="0.15">
      <c r="A16" s="630"/>
      <c r="B16" s="1167"/>
      <c r="C16" s="1170"/>
      <c r="D16" s="183"/>
      <c r="E16" s="1148" t="s">
        <v>675</v>
      </c>
      <c r="F16" s="1149"/>
      <c r="G16" s="1149"/>
      <c r="H16" s="1149"/>
      <c r="I16" s="1149"/>
      <c r="J16" s="1149"/>
      <c r="K16" s="1149"/>
      <c r="L16" s="1149"/>
      <c r="M16" s="1149"/>
      <c r="N16" s="1149"/>
      <c r="O16" s="1149"/>
      <c r="P16" s="1149"/>
      <c r="Q16" s="1149"/>
      <c r="R16" s="1149"/>
      <c r="S16" s="1149"/>
      <c r="T16" s="1149"/>
      <c r="U16" s="1149"/>
      <c r="V16" s="1149"/>
      <c r="W16" s="1149"/>
      <c r="X16" s="1149"/>
      <c r="Y16" s="1122" t="s">
        <v>19</v>
      </c>
      <c r="Z16" s="1123"/>
      <c r="AA16" s="1124"/>
      <c r="AB16" s="379"/>
      <c r="AC16" s="379"/>
      <c r="AD16" s="379"/>
      <c r="AE16" s="308"/>
    </row>
    <row r="17" spans="1:31" ht="20.100000000000001" customHeight="1" x14ac:dyDescent="0.15">
      <c r="A17" s="630"/>
      <c r="B17" s="1167"/>
      <c r="C17" s="1170"/>
      <c r="D17" s="184"/>
      <c r="E17" s="959" t="s">
        <v>676</v>
      </c>
      <c r="F17" s="960"/>
      <c r="G17" s="960"/>
      <c r="H17" s="960"/>
      <c r="I17" s="960"/>
      <c r="J17" s="960"/>
      <c r="K17" s="960"/>
      <c r="L17" s="960"/>
      <c r="M17" s="960"/>
      <c r="N17" s="960"/>
      <c r="O17" s="960"/>
      <c r="P17" s="960"/>
      <c r="Q17" s="960"/>
      <c r="R17" s="960"/>
      <c r="S17" s="960"/>
      <c r="T17" s="960"/>
      <c r="U17" s="960"/>
      <c r="V17" s="960"/>
      <c r="W17" s="960"/>
      <c r="X17" s="1136"/>
      <c r="Y17" s="1122" t="s">
        <v>19</v>
      </c>
      <c r="Z17" s="1123"/>
      <c r="AA17" s="1124"/>
      <c r="AB17" s="379"/>
      <c r="AC17" s="379"/>
      <c r="AD17" s="379"/>
      <c r="AE17" s="308"/>
    </row>
    <row r="18" spans="1:31" ht="20.100000000000001" customHeight="1" x14ac:dyDescent="0.15">
      <c r="A18" s="630"/>
      <c r="B18" s="1167"/>
      <c r="C18" s="1170"/>
      <c r="D18" s="184"/>
      <c r="E18" s="959" t="s">
        <v>677</v>
      </c>
      <c r="F18" s="960"/>
      <c r="G18" s="960"/>
      <c r="H18" s="960"/>
      <c r="I18" s="960"/>
      <c r="J18" s="960"/>
      <c r="K18" s="960"/>
      <c r="L18" s="960"/>
      <c r="M18" s="960"/>
      <c r="N18" s="960"/>
      <c r="O18" s="960"/>
      <c r="P18" s="960"/>
      <c r="Q18" s="960"/>
      <c r="R18" s="960"/>
      <c r="S18" s="960"/>
      <c r="T18" s="960"/>
      <c r="U18" s="960"/>
      <c r="V18" s="960"/>
      <c r="W18" s="960"/>
      <c r="X18" s="1136"/>
      <c r="Y18" s="1122" t="s">
        <v>19</v>
      </c>
      <c r="Z18" s="1123"/>
      <c r="AA18" s="1124"/>
      <c r="AB18" s="379"/>
      <c r="AC18" s="379"/>
      <c r="AD18" s="379"/>
      <c r="AE18" s="308"/>
    </row>
    <row r="19" spans="1:31" ht="20.100000000000001" customHeight="1" x14ac:dyDescent="0.15">
      <c r="A19" s="630"/>
      <c r="B19" s="1167"/>
      <c r="C19" s="1170"/>
      <c r="D19" s="184"/>
      <c r="E19" s="959" t="s">
        <v>678</v>
      </c>
      <c r="F19" s="960"/>
      <c r="G19" s="960"/>
      <c r="H19" s="960"/>
      <c r="I19" s="960"/>
      <c r="J19" s="960"/>
      <c r="K19" s="960"/>
      <c r="L19" s="960"/>
      <c r="M19" s="960"/>
      <c r="N19" s="960"/>
      <c r="O19" s="960"/>
      <c r="P19" s="960"/>
      <c r="Q19" s="960"/>
      <c r="R19" s="960"/>
      <c r="S19" s="960"/>
      <c r="T19" s="960"/>
      <c r="U19" s="960"/>
      <c r="V19" s="960"/>
      <c r="W19" s="960"/>
      <c r="X19" s="1136"/>
      <c r="Y19" s="1122" t="s">
        <v>19</v>
      </c>
      <c r="Z19" s="1123"/>
      <c r="AA19" s="1124"/>
      <c r="AB19" s="379"/>
      <c r="AC19" s="379"/>
      <c r="AD19" s="379"/>
      <c r="AE19" s="308"/>
    </row>
    <row r="20" spans="1:31" ht="20.100000000000001" customHeight="1" x14ac:dyDescent="0.15">
      <c r="A20" s="630"/>
      <c r="B20" s="1167"/>
      <c r="C20" s="1170"/>
      <c r="D20" s="184"/>
      <c r="E20" s="1125" t="s">
        <v>679</v>
      </c>
      <c r="F20" s="1126"/>
      <c r="G20" s="1126"/>
      <c r="H20" s="1126"/>
      <c r="I20" s="1126"/>
      <c r="J20" s="1126"/>
      <c r="K20" s="1126"/>
      <c r="L20" s="1126"/>
      <c r="M20" s="1126"/>
      <c r="N20" s="1126"/>
      <c r="O20" s="1126"/>
      <c r="P20" s="1126"/>
      <c r="Q20" s="1126"/>
      <c r="R20" s="1126"/>
      <c r="S20" s="1126"/>
      <c r="T20" s="1126"/>
      <c r="U20" s="1126"/>
      <c r="V20" s="1126"/>
      <c r="W20" s="1126"/>
      <c r="X20" s="1127"/>
      <c r="Y20" s="1122" t="s">
        <v>19</v>
      </c>
      <c r="Z20" s="1123"/>
      <c r="AA20" s="1124"/>
      <c r="AB20" s="379"/>
      <c r="AC20" s="379"/>
      <c r="AD20" s="379"/>
      <c r="AE20" s="308"/>
    </row>
    <row r="21" spans="1:31" ht="20.100000000000001" customHeight="1" x14ac:dyDescent="0.15">
      <c r="A21" s="630"/>
      <c r="B21" s="1167"/>
      <c r="C21" s="1170"/>
      <c r="D21" s="184"/>
      <c r="E21" s="959" t="s">
        <v>680</v>
      </c>
      <c r="F21" s="960"/>
      <c r="G21" s="960"/>
      <c r="H21" s="960"/>
      <c r="I21" s="960"/>
      <c r="J21" s="960"/>
      <c r="K21" s="960"/>
      <c r="L21" s="960"/>
      <c r="M21" s="960"/>
      <c r="N21" s="960"/>
      <c r="O21" s="960"/>
      <c r="P21" s="960"/>
      <c r="Q21" s="960"/>
      <c r="R21" s="960"/>
      <c r="S21" s="960"/>
      <c r="T21" s="960"/>
      <c r="U21" s="960"/>
      <c r="V21" s="960"/>
      <c r="W21" s="960"/>
      <c r="X21" s="1136"/>
      <c r="Y21" s="1122" t="s">
        <v>19</v>
      </c>
      <c r="Z21" s="1123"/>
      <c r="AA21" s="1124"/>
      <c r="AB21" s="379"/>
      <c r="AC21" s="379"/>
      <c r="AD21" s="379"/>
      <c r="AE21" s="308"/>
    </row>
    <row r="22" spans="1:31" ht="20.100000000000001" customHeight="1" x14ac:dyDescent="0.15">
      <c r="A22" s="630"/>
      <c r="B22" s="1167"/>
      <c r="C22" s="1170"/>
      <c r="D22" s="184"/>
      <c r="E22" s="959" t="s">
        <v>662</v>
      </c>
      <c r="F22" s="960"/>
      <c r="G22" s="960"/>
      <c r="H22" s="960"/>
      <c r="I22" s="960"/>
      <c r="J22" s="960"/>
      <c r="K22" s="960"/>
      <c r="L22" s="960"/>
      <c r="M22" s="960"/>
      <c r="N22" s="960"/>
      <c r="O22" s="960"/>
      <c r="P22" s="960"/>
      <c r="Q22" s="960"/>
      <c r="R22" s="960"/>
      <c r="S22" s="960"/>
      <c r="T22" s="960"/>
      <c r="U22" s="960"/>
      <c r="V22" s="960"/>
      <c r="W22" s="960"/>
      <c r="X22" s="1136"/>
      <c r="Y22" s="1122" t="s">
        <v>19</v>
      </c>
      <c r="Z22" s="1123"/>
      <c r="AA22" s="1124"/>
      <c r="AB22" s="379"/>
      <c r="AC22" s="379"/>
      <c r="AD22" s="379"/>
      <c r="AE22" s="308"/>
    </row>
    <row r="23" spans="1:31" ht="20.100000000000001" customHeight="1" x14ac:dyDescent="0.15">
      <c r="A23" s="630"/>
      <c r="B23" s="1167"/>
      <c r="C23" s="1170"/>
      <c r="D23" s="184"/>
      <c r="E23" s="1125" t="s">
        <v>663</v>
      </c>
      <c r="F23" s="1126"/>
      <c r="G23" s="1126"/>
      <c r="H23" s="1126"/>
      <c r="I23" s="1126"/>
      <c r="J23" s="1126"/>
      <c r="K23" s="1126"/>
      <c r="L23" s="1126"/>
      <c r="M23" s="1126"/>
      <c r="N23" s="1126"/>
      <c r="O23" s="1126"/>
      <c r="P23" s="1126"/>
      <c r="Q23" s="1126"/>
      <c r="R23" s="1126"/>
      <c r="S23" s="1126"/>
      <c r="T23" s="1126"/>
      <c r="U23" s="1126"/>
      <c r="V23" s="1126"/>
      <c r="W23" s="1126"/>
      <c r="X23" s="1127"/>
      <c r="Y23" s="1122" t="s">
        <v>19</v>
      </c>
      <c r="Z23" s="1123"/>
      <c r="AA23" s="1124"/>
      <c r="AB23" s="379"/>
      <c r="AC23" s="379"/>
      <c r="AD23" s="379"/>
      <c r="AE23" s="308"/>
    </row>
    <row r="24" spans="1:31" ht="20.100000000000001" customHeight="1" x14ac:dyDescent="0.15">
      <c r="A24" s="630"/>
      <c r="B24" s="1167"/>
      <c r="C24" s="1170"/>
      <c r="D24" s="184"/>
      <c r="E24" s="1125" t="s">
        <v>664</v>
      </c>
      <c r="F24" s="1126"/>
      <c r="G24" s="1126"/>
      <c r="H24" s="1126"/>
      <c r="I24" s="1126"/>
      <c r="J24" s="1126"/>
      <c r="K24" s="1126"/>
      <c r="L24" s="1126"/>
      <c r="M24" s="1126"/>
      <c r="N24" s="1126"/>
      <c r="O24" s="1126"/>
      <c r="P24" s="1126"/>
      <c r="Q24" s="1126"/>
      <c r="R24" s="1126"/>
      <c r="S24" s="1126"/>
      <c r="T24" s="1126"/>
      <c r="U24" s="1126"/>
      <c r="V24" s="1126"/>
      <c r="W24" s="1126"/>
      <c r="X24" s="1127"/>
      <c r="Y24" s="1122" t="s">
        <v>19</v>
      </c>
      <c r="Z24" s="1123"/>
      <c r="AA24" s="1124"/>
      <c r="AB24" s="379"/>
      <c r="AC24" s="379"/>
      <c r="AD24" s="379"/>
      <c r="AE24" s="308"/>
    </row>
    <row r="25" spans="1:31" ht="20.100000000000001" customHeight="1" x14ac:dyDescent="0.15">
      <c r="A25" s="630"/>
      <c r="B25" s="1167"/>
      <c r="C25" s="1170"/>
      <c r="D25" s="184"/>
      <c r="E25" s="1125" t="s">
        <v>665</v>
      </c>
      <c r="F25" s="1126"/>
      <c r="G25" s="1126"/>
      <c r="H25" s="1126"/>
      <c r="I25" s="1126"/>
      <c r="J25" s="1126"/>
      <c r="K25" s="1126"/>
      <c r="L25" s="1126"/>
      <c r="M25" s="1126"/>
      <c r="N25" s="1126"/>
      <c r="O25" s="1126"/>
      <c r="P25" s="1126"/>
      <c r="Q25" s="1126"/>
      <c r="R25" s="1126"/>
      <c r="S25" s="1126"/>
      <c r="T25" s="1126"/>
      <c r="U25" s="1126"/>
      <c r="V25" s="1126"/>
      <c r="W25" s="1126"/>
      <c r="X25" s="1127"/>
      <c r="Y25" s="1005" t="s">
        <v>19</v>
      </c>
      <c r="Z25" s="1094"/>
      <c r="AA25" s="1095"/>
      <c r="AB25" s="379"/>
      <c r="AC25" s="379"/>
      <c r="AD25" s="379"/>
      <c r="AE25" s="308"/>
    </row>
    <row r="26" spans="1:31" ht="20.100000000000001" customHeight="1" x14ac:dyDescent="0.15">
      <c r="A26" s="630"/>
      <c r="B26" s="1167"/>
      <c r="C26" s="1170"/>
      <c r="D26" s="184"/>
      <c r="E26" s="1125" t="s">
        <v>666</v>
      </c>
      <c r="F26" s="1126"/>
      <c r="G26" s="1126"/>
      <c r="H26" s="1126"/>
      <c r="I26" s="1126"/>
      <c r="J26" s="1126"/>
      <c r="K26" s="1126"/>
      <c r="L26" s="1126"/>
      <c r="M26" s="1126"/>
      <c r="N26" s="1126"/>
      <c r="O26" s="1126"/>
      <c r="P26" s="1126"/>
      <c r="Q26" s="1126"/>
      <c r="R26" s="1126"/>
      <c r="S26" s="1126"/>
      <c r="T26" s="1126"/>
      <c r="U26" s="1126"/>
      <c r="V26" s="1126"/>
      <c r="W26" s="1126"/>
      <c r="X26" s="1127"/>
      <c r="Y26" s="1122" t="s">
        <v>19</v>
      </c>
      <c r="Z26" s="1123"/>
      <c r="AA26" s="1124"/>
      <c r="AB26" s="379"/>
      <c r="AC26" s="379"/>
      <c r="AD26" s="379"/>
      <c r="AE26" s="308"/>
    </row>
    <row r="27" spans="1:31" ht="20.100000000000001" customHeight="1" x14ac:dyDescent="0.15">
      <c r="A27" s="630"/>
      <c r="B27" s="1167"/>
      <c r="C27" s="1170"/>
      <c r="D27" s="184"/>
      <c r="E27" s="1155" t="s">
        <v>1141</v>
      </c>
      <c r="F27" s="1156"/>
      <c r="G27" s="1156"/>
      <c r="H27" s="1156"/>
      <c r="I27" s="1156"/>
      <c r="J27" s="1156"/>
      <c r="K27" s="1156"/>
      <c r="L27" s="1156"/>
      <c r="M27" s="1156"/>
      <c r="N27" s="1156"/>
      <c r="O27" s="1156"/>
      <c r="P27" s="1156"/>
      <c r="Q27" s="1156"/>
      <c r="R27" s="1156"/>
      <c r="S27" s="1156"/>
      <c r="T27" s="1156"/>
      <c r="U27" s="1156"/>
      <c r="V27" s="1156"/>
      <c r="W27" s="1156"/>
      <c r="X27" s="1157"/>
      <c r="Y27" s="1122" t="s">
        <v>19</v>
      </c>
      <c r="Z27" s="1123"/>
      <c r="AA27" s="1124"/>
      <c r="AB27" s="379"/>
      <c r="AC27" s="379"/>
      <c r="AD27" s="379"/>
      <c r="AE27" s="308"/>
    </row>
    <row r="28" spans="1:31" ht="20.100000000000001" customHeight="1" x14ac:dyDescent="0.15">
      <c r="A28" s="630"/>
      <c r="B28" s="1167"/>
      <c r="C28" s="1170"/>
      <c r="D28" s="184"/>
      <c r="E28" s="1155" t="s">
        <v>1142</v>
      </c>
      <c r="F28" s="1156"/>
      <c r="G28" s="1156"/>
      <c r="H28" s="1156"/>
      <c r="I28" s="1156"/>
      <c r="J28" s="1156"/>
      <c r="K28" s="1156"/>
      <c r="L28" s="1156"/>
      <c r="M28" s="1156"/>
      <c r="N28" s="1156"/>
      <c r="O28" s="1156"/>
      <c r="P28" s="1156"/>
      <c r="Q28" s="1156"/>
      <c r="R28" s="1156"/>
      <c r="S28" s="1156"/>
      <c r="T28" s="1156"/>
      <c r="U28" s="1156"/>
      <c r="V28" s="1156"/>
      <c r="W28" s="1156"/>
      <c r="X28" s="1157"/>
      <c r="Y28" s="1122" t="s">
        <v>19</v>
      </c>
      <c r="Z28" s="1123"/>
      <c r="AA28" s="1124"/>
      <c r="AB28" s="379"/>
      <c r="AC28" s="379"/>
      <c r="AD28" s="379"/>
      <c r="AE28" s="308"/>
    </row>
    <row r="29" spans="1:31" ht="20.100000000000001" customHeight="1" x14ac:dyDescent="0.15">
      <c r="A29" s="630"/>
      <c r="B29" s="1167"/>
      <c r="C29" s="1170"/>
      <c r="D29" s="184"/>
      <c r="E29" s="1155" t="s">
        <v>1143</v>
      </c>
      <c r="F29" s="1156"/>
      <c r="G29" s="1156"/>
      <c r="H29" s="1156"/>
      <c r="I29" s="1156"/>
      <c r="J29" s="1156"/>
      <c r="K29" s="1156"/>
      <c r="L29" s="1156"/>
      <c r="M29" s="1156"/>
      <c r="N29" s="1156"/>
      <c r="O29" s="1156"/>
      <c r="P29" s="1156"/>
      <c r="Q29" s="1156"/>
      <c r="R29" s="1156"/>
      <c r="S29" s="1156"/>
      <c r="T29" s="1156"/>
      <c r="U29" s="1156"/>
      <c r="V29" s="1156"/>
      <c r="W29" s="1156"/>
      <c r="X29" s="1157"/>
      <c r="Y29" s="1122" t="s">
        <v>19</v>
      </c>
      <c r="Z29" s="1123"/>
      <c r="AA29" s="1124"/>
      <c r="AB29" s="379"/>
      <c r="AC29" s="379"/>
      <c r="AD29" s="379"/>
      <c r="AE29" s="308"/>
    </row>
    <row r="30" spans="1:31" ht="20.100000000000001" customHeight="1" x14ac:dyDescent="0.15">
      <c r="A30" s="630"/>
      <c r="B30" s="1167"/>
      <c r="C30" s="1170"/>
      <c r="D30" s="184"/>
      <c r="E30" s="1175" t="s">
        <v>1144</v>
      </c>
      <c r="F30" s="1176"/>
      <c r="G30" s="1176"/>
      <c r="H30" s="1176"/>
      <c r="I30" s="1176"/>
      <c r="J30" s="1176"/>
      <c r="K30" s="1176"/>
      <c r="L30" s="1176"/>
      <c r="M30" s="1176"/>
      <c r="N30" s="1176"/>
      <c r="O30" s="1176"/>
      <c r="P30" s="1176"/>
      <c r="Q30" s="1176"/>
      <c r="R30" s="1176"/>
      <c r="S30" s="1176"/>
      <c r="T30" s="1176"/>
      <c r="U30" s="1176"/>
      <c r="V30" s="1176"/>
      <c r="W30" s="1176"/>
      <c r="X30" s="1177"/>
      <c r="Y30" s="1122" t="s">
        <v>19</v>
      </c>
      <c r="Z30" s="1123"/>
      <c r="AA30" s="1124"/>
      <c r="AB30" s="379"/>
      <c r="AC30" s="379"/>
      <c r="AD30" s="379"/>
      <c r="AE30" s="308"/>
    </row>
    <row r="31" spans="1:31" ht="20.100000000000001" customHeight="1" x14ac:dyDescent="0.15">
      <c r="A31" s="630"/>
      <c r="B31" s="1167"/>
      <c r="C31" s="1170"/>
      <c r="D31" s="184"/>
      <c r="E31" s="1152" t="s">
        <v>1145</v>
      </c>
      <c r="F31" s="1153"/>
      <c r="G31" s="1153"/>
      <c r="H31" s="1153"/>
      <c r="I31" s="1153"/>
      <c r="J31" s="1153"/>
      <c r="K31" s="1153"/>
      <c r="L31" s="1153"/>
      <c r="M31" s="1153"/>
      <c r="N31" s="1153"/>
      <c r="O31" s="1153"/>
      <c r="P31" s="1153"/>
      <c r="Q31" s="1153"/>
      <c r="R31" s="1153"/>
      <c r="S31" s="1153"/>
      <c r="T31" s="1153"/>
      <c r="U31" s="1153"/>
      <c r="V31" s="1153"/>
      <c r="W31" s="1153"/>
      <c r="X31" s="1154"/>
      <c r="Y31" s="1031" t="s">
        <v>19</v>
      </c>
      <c r="Z31" s="1032"/>
      <c r="AA31" s="1033"/>
      <c r="AB31" s="379"/>
      <c r="AC31" s="379"/>
      <c r="AD31" s="379"/>
      <c r="AE31" s="308"/>
    </row>
    <row r="32" spans="1:31" ht="20.100000000000001" customHeight="1" x14ac:dyDescent="0.15">
      <c r="A32" s="630"/>
      <c r="B32" s="1167"/>
      <c r="C32" s="1171"/>
      <c r="D32" s="381"/>
      <c r="E32" s="852"/>
      <c r="F32" s="1114" t="s">
        <v>775</v>
      </c>
      <c r="G32" s="1150"/>
      <c r="H32" s="1150"/>
      <c r="I32" s="1150"/>
      <c r="J32" s="1150"/>
      <c r="K32" s="1150"/>
      <c r="L32" s="1150"/>
      <c r="M32" s="1150"/>
      <c r="N32" s="1150"/>
      <c r="O32" s="1150"/>
      <c r="P32" s="1150"/>
      <c r="Q32" s="1150"/>
      <c r="R32" s="1150"/>
      <c r="S32" s="1150"/>
      <c r="T32" s="1150"/>
      <c r="U32" s="1150"/>
      <c r="V32" s="1150"/>
      <c r="W32" s="1150"/>
      <c r="X32" s="1151"/>
      <c r="Y32" s="1158"/>
      <c r="Z32" s="1159"/>
      <c r="AA32" s="1160"/>
      <c r="AB32" s="379"/>
      <c r="AC32" s="379"/>
      <c r="AD32" s="379"/>
      <c r="AE32" s="611"/>
    </row>
    <row r="33" spans="1:31" s="362" customFormat="1" ht="30" customHeight="1" x14ac:dyDescent="0.15">
      <c r="A33" s="631"/>
      <c r="B33" s="1167"/>
      <c r="C33" s="1140" t="s">
        <v>5</v>
      </c>
      <c r="D33" s="921">
        <v>5</v>
      </c>
      <c r="E33" s="1117" t="s">
        <v>1146</v>
      </c>
      <c r="F33" s="1117"/>
      <c r="G33" s="1117"/>
      <c r="H33" s="1117"/>
      <c r="I33" s="1117"/>
      <c r="J33" s="1117"/>
      <c r="K33" s="1117"/>
      <c r="L33" s="1117"/>
      <c r="M33" s="1117"/>
      <c r="N33" s="1117"/>
      <c r="O33" s="1117"/>
      <c r="P33" s="1117"/>
      <c r="Q33" s="1117"/>
      <c r="R33" s="1117"/>
      <c r="S33" s="1117"/>
      <c r="T33" s="1117"/>
      <c r="U33" s="1117"/>
      <c r="V33" s="1117"/>
      <c r="W33" s="1117"/>
      <c r="X33" s="1118"/>
      <c r="Y33" s="1031" t="s">
        <v>19</v>
      </c>
      <c r="Z33" s="1032"/>
      <c r="AA33" s="1033"/>
      <c r="AB33" s="379"/>
      <c r="AC33" s="379"/>
      <c r="AD33" s="379"/>
      <c r="AE33" s="308"/>
    </row>
    <row r="34" spans="1:31" ht="20.100000000000001" customHeight="1" x14ac:dyDescent="0.15">
      <c r="A34" s="630"/>
      <c r="B34" s="1167"/>
      <c r="C34" s="1140"/>
      <c r="D34" s="922"/>
      <c r="E34" s="923"/>
      <c r="F34" s="1114" t="s">
        <v>776</v>
      </c>
      <c r="G34" s="1115"/>
      <c r="H34" s="1115"/>
      <c r="I34" s="1115"/>
      <c r="J34" s="1115"/>
      <c r="K34" s="1115"/>
      <c r="L34" s="1115"/>
      <c r="M34" s="1115"/>
      <c r="N34" s="1115"/>
      <c r="O34" s="1115"/>
      <c r="P34" s="1115"/>
      <c r="Q34" s="1115"/>
      <c r="R34" s="1115"/>
      <c r="S34" s="1115"/>
      <c r="T34" s="1115"/>
      <c r="U34" s="1115"/>
      <c r="V34" s="1115"/>
      <c r="W34" s="1115"/>
      <c r="X34" s="1116"/>
      <c r="Y34" s="1172"/>
      <c r="Z34" s="1173"/>
      <c r="AA34" s="1174"/>
      <c r="AB34" s="379"/>
      <c r="AC34" s="379"/>
      <c r="AD34" s="379"/>
      <c r="AE34" s="611"/>
    </row>
    <row r="35" spans="1:31" s="362" customFormat="1" ht="30" customHeight="1" x14ac:dyDescent="0.15">
      <c r="A35" s="631"/>
      <c r="B35" s="1167"/>
      <c r="C35" s="1140"/>
      <c r="D35" s="924">
        <v>6</v>
      </c>
      <c r="E35" s="1199" t="s">
        <v>1147</v>
      </c>
      <c r="F35" s="1199"/>
      <c r="G35" s="1199"/>
      <c r="H35" s="1199"/>
      <c r="I35" s="1199"/>
      <c r="J35" s="1199"/>
      <c r="K35" s="1199"/>
      <c r="L35" s="1199"/>
      <c r="M35" s="1199"/>
      <c r="N35" s="1199"/>
      <c r="O35" s="1199"/>
      <c r="P35" s="1199"/>
      <c r="Q35" s="1199"/>
      <c r="R35" s="1199"/>
      <c r="S35" s="1199"/>
      <c r="T35" s="1199"/>
      <c r="U35" s="1199"/>
      <c r="V35" s="1199"/>
      <c r="W35" s="1199"/>
      <c r="X35" s="1200"/>
      <c r="Y35" s="1161" t="s">
        <v>19</v>
      </c>
      <c r="Z35" s="1162"/>
      <c r="AA35" s="1163"/>
      <c r="AB35" s="379"/>
      <c r="AC35" s="379"/>
      <c r="AD35" s="379"/>
      <c r="AE35" s="628"/>
    </row>
    <row r="36" spans="1:31" s="362" customFormat="1" ht="39.950000000000003" customHeight="1" x14ac:dyDescent="0.15">
      <c r="A36" s="631"/>
      <c r="B36" s="1167"/>
      <c r="C36" s="1140"/>
      <c r="D36" s="925">
        <v>7</v>
      </c>
      <c r="E36" s="1117" t="s">
        <v>1148</v>
      </c>
      <c r="F36" s="1117"/>
      <c r="G36" s="1117"/>
      <c r="H36" s="1117"/>
      <c r="I36" s="1117"/>
      <c r="J36" s="1117"/>
      <c r="K36" s="1117"/>
      <c r="L36" s="1117"/>
      <c r="M36" s="1117"/>
      <c r="N36" s="1117"/>
      <c r="O36" s="1117"/>
      <c r="P36" s="1117"/>
      <c r="Q36" s="1117"/>
      <c r="R36" s="1117"/>
      <c r="S36" s="1117"/>
      <c r="T36" s="1117"/>
      <c r="U36" s="1117"/>
      <c r="V36" s="1117"/>
      <c r="W36" s="1117"/>
      <c r="X36" s="1118"/>
      <c r="Y36" s="1105" t="s">
        <v>19</v>
      </c>
      <c r="Z36" s="1106"/>
      <c r="AA36" s="1107"/>
      <c r="AB36" s="379"/>
      <c r="AC36" s="379"/>
      <c r="AD36" s="379"/>
      <c r="AE36" s="628"/>
    </row>
    <row r="37" spans="1:31" ht="20.100000000000001" customHeight="1" thickBot="1" x14ac:dyDescent="0.2">
      <c r="A37" s="630"/>
      <c r="B37" s="745"/>
      <c r="C37" s="744"/>
      <c r="D37" s="382"/>
      <c r="E37" s="746"/>
      <c r="F37" s="1102" t="s">
        <v>988</v>
      </c>
      <c r="G37" s="1103"/>
      <c r="H37" s="1103"/>
      <c r="I37" s="1103"/>
      <c r="J37" s="1103"/>
      <c r="K37" s="1103"/>
      <c r="L37" s="1103"/>
      <c r="M37" s="1103"/>
      <c r="N37" s="1103"/>
      <c r="O37" s="1103"/>
      <c r="P37" s="1103"/>
      <c r="Q37" s="1103"/>
      <c r="R37" s="1103"/>
      <c r="S37" s="1103"/>
      <c r="T37" s="1103"/>
      <c r="U37" s="1103"/>
      <c r="V37" s="1103"/>
      <c r="W37" s="1103"/>
      <c r="X37" s="1104"/>
      <c r="Y37" s="1108"/>
      <c r="Z37" s="1109"/>
      <c r="AA37" s="1110"/>
      <c r="AB37" s="379"/>
      <c r="AC37" s="379"/>
      <c r="AD37" s="379"/>
      <c r="AE37" s="611"/>
    </row>
    <row r="38" spans="1:31" ht="5.25" customHeight="1" x14ac:dyDescent="0.15">
      <c r="A38" s="318"/>
      <c r="B38" s="599"/>
      <c r="C38" s="599"/>
      <c r="D38" s="612"/>
      <c r="E38" s="146"/>
      <c r="F38" s="146"/>
      <c r="G38" s="146"/>
      <c r="H38" s="146"/>
      <c r="I38" s="146"/>
      <c r="J38" s="146"/>
      <c r="K38" s="146"/>
      <c r="L38" s="146"/>
      <c r="M38" s="146"/>
      <c r="N38" s="146"/>
      <c r="O38" s="146"/>
      <c r="P38" s="146"/>
      <c r="Q38" s="146"/>
      <c r="R38" s="146"/>
      <c r="S38" s="146"/>
      <c r="T38" s="146"/>
      <c r="U38" s="146"/>
      <c r="V38" s="146"/>
      <c r="W38" s="146"/>
      <c r="X38" s="146"/>
      <c r="Y38" s="318"/>
      <c r="Z38" s="318"/>
      <c r="AA38" s="318"/>
      <c r="AB38" s="318"/>
      <c r="AC38" s="318"/>
      <c r="AD38" s="318"/>
      <c r="AE38" s="318"/>
    </row>
    <row r="39" spans="1:31" ht="25.5" customHeight="1" x14ac:dyDescent="0.15">
      <c r="A39" s="318"/>
      <c r="B39" s="319"/>
      <c r="C39" s="1113" t="s">
        <v>1149</v>
      </c>
      <c r="D39" s="1113"/>
      <c r="E39" s="1113"/>
      <c r="F39" s="1113"/>
      <c r="G39" s="1113"/>
      <c r="H39" s="1113"/>
      <c r="I39" s="1113"/>
      <c r="J39" s="1113"/>
      <c r="K39" s="1113"/>
      <c r="L39" s="1113"/>
      <c r="M39" s="1113"/>
      <c r="N39" s="1113"/>
      <c r="O39" s="1113"/>
      <c r="P39" s="1113"/>
      <c r="Q39" s="1113"/>
      <c r="R39" s="1113"/>
      <c r="S39" s="1113"/>
      <c r="T39" s="1113"/>
      <c r="U39" s="1113"/>
      <c r="V39" s="1113"/>
      <c r="W39" s="1113"/>
      <c r="X39" s="1113"/>
      <c r="Y39" s="1113"/>
      <c r="Z39" s="1113"/>
      <c r="AA39" s="1113"/>
      <c r="AB39" s="1113"/>
      <c r="AC39" s="1113"/>
      <c r="AD39" s="318"/>
      <c r="AE39" s="318"/>
    </row>
    <row r="40" spans="1:31" ht="13.5" customHeight="1" x14ac:dyDescent="0.15">
      <c r="A40" s="318"/>
      <c r="B40" s="319"/>
      <c r="C40" s="319"/>
      <c r="D40" s="146"/>
      <c r="E40" s="146"/>
      <c r="F40" s="146"/>
      <c r="G40" s="146"/>
      <c r="H40" s="146"/>
      <c r="I40" s="146"/>
      <c r="J40" s="146"/>
      <c r="K40" s="146"/>
      <c r="L40" s="146"/>
      <c r="M40" s="146"/>
      <c r="N40" s="146"/>
      <c r="O40" s="146"/>
      <c r="P40" s="146"/>
      <c r="Q40" s="146"/>
      <c r="R40" s="146"/>
      <c r="S40" s="146"/>
      <c r="T40" s="146"/>
      <c r="U40" s="146"/>
      <c r="V40" s="146"/>
      <c r="W40" s="146"/>
      <c r="X40" s="146"/>
      <c r="Y40" s="318"/>
      <c r="Z40" s="318"/>
      <c r="AA40" s="318"/>
      <c r="AB40" s="318"/>
      <c r="AC40" s="318"/>
      <c r="AD40" s="318"/>
      <c r="AE40" s="318"/>
    </row>
    <row r="41" spans="1:31" ht="15" customHeight="1" x14ac:dyDescent="0.15">
      <c r="A41" s="379"/>
      <c r="B41" s="376"/>
      <c r="C41" s="1183" t="s">
        <v>475</v>
      </c>
      <c r="D41" s="1183"/>
      <c r="E41" s="1183"/>
      <c r="F41" s="1183"/>
      <c r="G41" s="1183"/>
      <c r="H41" s="1183"/>
      <c r="I41" s="1183"/>
      <c r="J41" s="1183"/>
      <c r="K41" s="1183"/>
      <c r="L41" s="1183"/>
      <c r="M41" s="1183"/>
      <c r="N41" s="1183"/>
      <c r="O41" s="1183"/>
      <c r="P41" s="1183"/>
      <c r="Q41" s="1183"/>
      <c r="R41" s="1183"/>
      <c r="S41" s="1183"/>
      <c r="T41" s="1183"/>
      <c r="U41" s="1183"/>
      <c r="V41" s="1183"/>
      <c r="W41" s="1183"/>
      <c r="X41" s="1183"/>
      <c r="Y41" s="1183"/>
      <c r="Z41" s="1183"/>
      <c r="AA41" s="1183"/>
      <c r="AB41" s="1183"/>
      <c r="AC41" s="378"/>
      <c r="AD41" s="379"/>
      <c r="AE41" s="379"/>
    </row>
    <row r="42" spans="1:31" x14ac:dyDescent="0.15">
      <c r="A42" s="379"/>
      <c r="B42" s="376"/>
      <c r="C42" s="1184" t="s">
        <v>949</v>
      </c>
      <c r="D42" s="1184"/>
      <c r="E42" s="1184"/>
      <c r="F42" s="1184"/>
      <c r="G42" s="1184"/>
      <c r="H42" s="1184"/>
      <c r="I42" s="1184"/>
      <c r="J42" s="1184"/>
      <c r="K42" s="1184"/>
      <c r="L42" s="1184"/>
      <c r="M42" s="1184"/>
      <c r="N42" s="1184"/>
      <c r="O42" s="1184"/>
      <c r="P42" s="1184"/>
      <c r="Q42" s="1184"/>
      <c r="R42" s="1184"/>
      <c r="S42" s="1184"/>
      <c r="T42" s="1184"/>
      <c r="U42" s="1184"/>
      <c r="V42" s="1184"/>
      <c r="W42" s="1184"/>
      <c r="X42" s="1184"/>
      <c r="Y42" s="1184"/>
      <c r="Z42" s="1184"/>
      <c r="AA42" s="1184"/>
      <c r="AB42" s="1184"/>
      <c r="AC42" s="378"/>
      <c r="AD42" s="379"/>
      <c r="AE42" s="379"/>
    </row>
    <row r="43" spans="1:31" x14ac:dyDescent="0.15">
      <c r="A43" s="379"/>
      <c r="B43" s="376"/>
      <c r="C43" s="145" t="s">
        <v>950</v>
      </c>
      <c r="AC43" s="378"/>
      <c r="AD43" s="379"/>
      <c r="AE43" s="379"/>
    </row>
    <row r="44" spans="1:31" ht="18.75" customHeight="1" x14ac:dyDescent="0.15">
      <c r="B44" s="376"/>
      <c r="C44" s="148"/>
      <c r="D44" s="377"/>
      <c r="E44" s="378"/>
      <c r="F44" s="378"/>
      <c r="G44" s="378"/>
      <c r="H44" s="378"/>
      <c r="I44" s="378"/>
      <c r="J44" s="378"/>
      <c r="K44" s="378"/>
      <c r="L44" s="378"/>
      <c r="M44" s="1179" t="s">
        <v>474</v>
      </c>
      <c r="N44" s="1179"/>
      <c r="O44" s="1180"/>
      <c r="P44" s="1181"/>
      <c r="Q44" s="1181"/>
      <c r="R44" s="1181"/>
      <c r="S44" s="1181"/>
      <c r="T44" s="1181"/>
      <c r="U44" s="1181"/>
      <c r="V44" s="1181"/>
      <c r="W44" s="1181"/>
      <c r="X44" s="1181"/>
      <c r="Y44" s="1181"/>
      <c r="Z44" s="1181"/>
      <c r="AA44" s="1181"/>
      <c r="AB44" s="1181"/>
      <c r="AC44" s="1181"/>
    </row>
    <row r="45" spans="1:31" ht="16.5" customHeight="1" x14ac:dyDescent="0.15">
      <c r="A45" s="318"/>
      <c r="B45" s="1185" t="s">
        <v>694</v>
      </c>
      <c r="C45" s="1185"/>
      <c r="D45" s="1189"/>
      <c r="E45" s="1190"/>
      <c r="F45" s="196" t="s">
        <v>1</v>
      </c>
      <c r="G45" s="1189"/>
      <c r="H45" s="1190"/>
      <c r="I45" s="196" t="s">
        <v>9</v>
      </c>
      <c r="J45" s="1189"/>
      <c r="K45" s="1190"/>
      <c r="L45" s="196" t="s">
        <v>34</v>
      </c>
      <c r="M45" s="1186" t="s">
        <v>25</v>
      </c>
      <c r="N45" s="1186"/>
      <c r="O45" s="1182"/>
      <c r="P45" s="1182"/>
      <c r="Q45" s="1182"/>
      <c r="R45" s="1182"/>
      <c r="S45" s="1182"/>
      <c r="T45" s="1182"/>
      <c r="U45" s="1182"/>
      <c r="V45" s="1182"/>
      <c r="W45" s="1182"/>
      <c r="X45" s="1182"/>
      <c r="Y45" s="1182"/>
      <c r="Z45" s="1182"/>
      <c r="AA45" s="1182"/>
      <c r="AB45" s="1182"/>
      <c r="AC45" s="1182"/>
      <c r="AD45" s="318"/>
      <c r="AE45" s="318"/>
    </row>
    <row r="46" spans="1:31" ht="36.75" customHeight="1" x14ac:dyDescent="0.15">
      <c r="A46" s="318"/>
      <c r="B46" s="371"/>
      <c r="C46" s="197"/>
      <c r="D46" s="197"/>
      <c r="E46" s="197"/>
      <c r="F46" s="197"/>
      <c r="G46" s="197"/>
      <c r="H46" s="197"/>
      <c r="I46" s="197"/>
      <c r="J46" s="197"/>
      <c r="K46" s="1185"/>
      <c r="L46" s="1185"/>
      <c r="M46" s="1178" t="s">
        <v>575</v>
      </c>
      <c r="N46" s="1178"/>
      <c r="O46" s="1187"/>
      <c r="P46" s="1188"/>
      <c r="Q46" s="1188"/>
      <c r="R46" s="1188"/>
      <c r="S46" s="1188"/>
      <c r="T46" s="1188"/>
      <c r="U46" s="1188"/>
      <c r="V46" s="1188"/>
      <c r="W46" s="1188"/>
      <c r="X46" s="1188"/>
      <c r="Y46" s="1188"/>
      <c r="Z46" s="1188"/>
      <c r="AA46" s="1188"/>
      <c r="AB46" s="1191"/>
      <c r="AC46" s="1192"/>
      <c r="AD46" s="318"/>
      <c r="AE46" s="318"/>
    </row>
    <row r="47" spans="1:31" ht="24" customHeight="1" x14ac:dyDescent="0.15">
      <c r="A47" s="370"/>
      <c r="B47" s="376"/>
      <c r="C47" s="148"/>
      <c r="D47" s="377"/>
      <c r="E47" s="378"/>
      <c r="F47" s="378"/>
      <c r="G47" s="378"/>
      <c r="H47" s="378"/>
      <c r="I47" s="378"/>
      <c r="J47" s="378"/>
      <c r="K47" s="378"/>
      <c r="L47" s="378"/>
      <c r="M47" s="378"/>
      <c r="N47" s="378"/>
      <c r="O47" s="378"/>
      <c r="P47" s="378"/>
      <c r="Q47" s="378"/>
      <c r="R47" s="378"/>
      <c r="S47" s="378"/>
      <c r="T47" s="378"/>
      <c r="U47" s="378"/>
      <c r="V47" s="378"/>
      <c r="W47" s="378"/>
      <c r="X47" s="1112" t="str">
        <f>書類作成ガイド!J38</f>
        <v>V.R7_250930</v>
      </c>
      <c r="Y47" s="1112"/>
      <c r="Z47" s="1112"/>
      <c r="AA47" s="1112"/>
      <c r="AB47" s="1112"/>
      <c r="AC47" s="1112"/>
      <c r="AD47" s="1112"/>
      <c r="AE47" s="608"/>
    </row>
  </sheetData>
  <mergeCells count="82">
    <mergeCell ref="AC1:AD1"/>
    <mergeCell ref="Y9:AA9"/>
    <mergeCell ref="W2:AC2"/>
    <mergeCell ref="C8:X8"/>
    <mergeCell ref="E19:X19"/>
    <mergeCell ref="E17:X17"/>
    <mergeCell ref="E18:X18"/>
    <mergeCell ref="B1:L1"/>
    <mergeCell ref="Y1:AB1"/>
    <mergeCell ref="B9:B36"/>
    <mergeCell ref="C33:C36"/>
    <mergeCell ref="S1:U1"/>
    <mergeCell ref="D10:X10"/>
    <mergeCell ref="E11:X11"/>
    <mergeCell ref="E35:X35"/>
    <mergeCell ref="Y26:AA26"/>
    <mergeCell ref="M46:N46"/>
    <mergeCell ref="M44:N44"/>
    <mergeCell ref="O44:AC45"/>
    <mergeCell ref="C41:AB41"/>
    <mergeCell ref="C42:AB42"/>
    <mergeCell ref="B45:C45"/>
    <mergeCell ref="M45:N45"/>
    <mergeCell ref="K46:L46"/>
    <mergeCell ref="O46:AA46"/>
    <mergeCell ref="G45:H45"/>
    <mergeCell ref="AB46:AC46"/>
    <mergeCell ref="D45:E45"/>
    <mergeCell ref="J45:K45"/>
    <mergeCell ref="Y35:AA35"/>
    <mergeCell ref="AK4:AO5"/>
    <mergeCell ref="B4:AD5"/>
    <mergeCell ref="B6:AD6"/>
    <mergeCell ref="E23:X23"/>
    <mergeCell ref="Y22:AA22"/>
    <mergeCell ref="Y16:AA16"/>
    <mergeCell ref="C9:C11"/>
    <mergeCell ref="Y23:AA23"/>
    <mergeCell ref="Y21:AA21"/>
    <mergeCell ref="E24:X24"/>
    <mergeCell ref="Y25:AA25"/>
    <mergeCell ref="C14:C32"/>
    <mergeCell ref="Y33:AA34"/>
    <mergeCell ref="E22:X22"/>
    <mergeCell ref="E30:X30"/>
    <mergeCell ref="E29:X29"/>
    <mergeCell ref="Y29:AA29"/>
    <mergeCell ref="Y31:AA32"/>
    <mergeCell ref="E28:X28"/>
    <mergeCell ref="Y28:AA28"/>
    <mergeCell ref="E33:X33"/>
    <mergeCell ref="Y24:AA24"/>
    <mergeCell ref="Y17:AA17"/>
    <mergeCell ref="Y8:AA8"/>
    <mergeCell ref="C12:C13"/>
    <mergeCell ref="Y14:AA14"/>
    <mergeCell ref="Y15:AA15"/>
    <mergeCell ref="E15:X15"/>
    <mergeCell ref="E16:X16"/>
    <mergeCell ref="Y10:AA11"/>
    <mergeCell ref="F32:X32"/>
    <mergeCell ref="Y27:AA27"/>
    <mergeCell ref="E31:X31"/>
    <mergeCell ref="E25:X25"/>
    <mergeCell ref="E26:X26"/>
    <mergeCell ref="E27:X27"/>
    <mergeCell ref="F37:X37"/>
    <mergeCell ref="Y36:AA37"/>
    <mergeCell ref="B2:V2"/>
    <mergeCell ref="X47:AD47"/>
    <mergeCell ref="C39:AC39"/>
    <mergeCell ref="F34:X34"/>
    <mergeCell ref="E36:X36"/>
    <mergeCell ref="D12:X13"/>
    <mergeCell ref="Y30:AA30"/>
    <mergeCell ref="Y18:AA18"/>
    <mergeCell ref="Y19:AA19"/>
    <mergeCell ref="Y20:AA20"/>
    <mergeCell ref="E20:X20"/>
    <mergeCell ref="Y12:AA13"/>
    <mergeCell ref="D14:X14"/>
    <mergeCell ref="E21:X21"/>
  </mergeCells>
  <phoneticPr fontId="2"/>
  <dataValidations count="2">
    <dataValidation type="list" allowBlank="1" showInputMessage="1" showErrorMessage="1" sqref="Z9:AA9 Y33:AA33 AE33 AE9 Y12 Y40:AE40 Z26:AA31 AD38:AE39 Y38:AC38 Z35:AA35 Y9:Y10 AE35:AE36 A38:A40 AA45 AE15:AE31 Z15:AA24 A9 A45:A46 A15:A31 A33 AD45:AE46 A35:A36 Y35:Y36 Y15:Y31" xr:uid="{00000000-0002-0000-0200-000000000000}">
      <formula1>"□,☑"</formula1>
    </dataValidation>
    <dataValidation type="list" allowBlank="1" showInputMessage="1" showErrorMessage="1" sqref="AA48:AA65539 AD48:AE65539 AD41:AE44 A48:A65539 A41:A44 AA41:AA44" xr:uid="{00000000-0002-0000-0200-000001000000}">
      <formula1>#REF!</formula1>
    </dataValidation>
  </dataValidations>
  <pageMargins left="0.62992125984251968" right="0.23622047244094491" top="0.74803149606299213" bottom="0.55118110236220474" header="0.31496062992125984" footer="0.31496062992125984"/>
  <pageSetup paperSize="9" scale="8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M50"/>
  <sheetViews>
    <sheetView showGridLines="0" view="pageBreakPreview" topLeftCell="A19" zoomScale="85" zoomScaleNormal="100" zoomScaleSheetLayoutView="85" workbookViewId="0">
      <selection activeCell="A4" sqref="A4:AF23"/>
    </sheetView>
  </sheetViews>
  <sheetFormatPr defaultColWidth="10.28515625" defaultRowHeight="13.5" x14ac:dyDescent="0.15"/>
  <cols>
    <col min="1" max="1" width="2.42578125" style="373" customWidth="1"/>
    <col min="2" max="11" width="2.42578125" style="362" customWidth="1"/>
    <col min="12" max="21" width="4.85546875" style="362" customWidth="1"/>
    <col min="22" max="22" width="2.85546875" style="362" customWidth="1"/>
    <col min="23" max="23" width="1.42578125" style="362" customWidth="1"/>
    <col min="24" max="24" width="3.85546875" style="362" customWidth="1"/>
    <col min="25" max="25" width="0.7109375" style="362" customWidth="1"/>
    <col min="26" max="26" width="1.42578125" style="362" customWidth="1"/>
    <col min="27" max="27" width="3.85546875" style="362" customWidth="1"/>
    <col min="28" max="28" width="0.7109375" style="362" customWidth="1"/>
    <col min="29" max="29" width="1.42578125" style="362" customWidth="1"/>
    <col min="30" max="30" width="4" style="362" customWidth="1"/>
    <col min="31" max="31" width="0.7109375" style="362" customWidth="1"/>
    <col min="32" max="32" width="2.42578125" style="362" customWidth="1"/>
    <col min="33" max="33" width="5.140625" style="370" customWidth="1"/>
    <col min="34" max="16384" width="10.28515625" style="370"/>
  </cols>
  <sheetData>
    <row r="1" spans="1:39" s="366" customFormat="1" ht="12.75" customHeight="1" x14ac:dyDescent="0.15">
      <c r="A1" s="1015" t="s">
        <v>961</v>
      </c>
      <c r="B1" s="1015"/>
      <c r="C1" s="1015"/>
      <c r="D1" s="1016"/>
      <c r="E1" s="1015"/>
      <c r="F1" s="1015"/>
      <c r="G1" s="1015"/>
      <c r="H1" s="1015"/>
      <c r="I1" s="1015"/>
      <c r="J1" s="1015"/>
      <c r="K1" s="1015"/>
      <c r="L1" s="364"/>
      <c r="M1" s="364"/>
      <c r="N1" s="736"/>
      <c r="O1" s="364"/>
      <c r="P1" s="364"/>
      <c r="Q1" s="364"/>
      <c r="R1" s="364"/>
      <c r="S1" s="1195"/>
      <c r="T1" s="1195"/>
      <c r="U1" s="1195"/>
      <c r="V1" s="365"/>
      <c r="W1" s="365"/>
      <c r="X1" s="365"/>
      <c r="Y1" s="365"/>
      <c r="Z1" s="1193"/>
      <c r="AA1" s="1193"/>
      <c r="AB1" s="365"/>
      <c r="AC1" s="1193"/>
      <c r="AD1" s="1193"/>
      <c r="AE1" s="1193"/>
      <c r="AF1" s="1193"/>
    </row>
    <row r="2" spans="1:39" s="145" customFormat="1" ht="15.75" customHeight="1" x14ac:dyDescent="0.15">
      <c r="A2" s="1209">
        <f>'提出リスト (共同居住型以外)'!B2</f>
        <v>0</v>
      </c>
      <c r="B2" s="1209"/>
      <c r="C2" s="1209"/>
      <c r="D2" s="1209"/>
      <c r="E2" s="1209"/>
      <c r="F2" s="1209"/>
      <c r="G2" s="1209"/>
      <c r="H2" s="1209"/>
      <c r="I2" s="1209"/>
      <c r="J2" s="1209"/>
      <c r="K2" s="1209"/>
      <c r="L2" s="1209"/>
      <c r="M2" s="1209"/>
      <c r="N2" s="1209"/>
      <c r="O2" s="1209"/>
      <c r="P2" s="1209"/>
      <c r="Q2" s="1209"/>
      <c r="R2" s="1209"/>
      <c r="S2" s="1209"/>
      <c r="T2" s="1209"/>
      <c r="U2" s="283"/>
      <c r="V2" s="1194" t="s">
        <v>1109</v>
      </c>
      <c r="W2" s="1194"/>
      <c r="X2" s="1194"/>
      <c r="Y2" s="1194"/>
      <c r="Z2" s="1194"/>
      <c r="AA2" s="1194"/>
      <c r="AB2" s="1194"/>
      <c r="AC2" s="1208"/>
      <c r="AD2" s="1208"/>
      <c r="AE2" s="1208"/>
      <c r="AF2" s="383"/>
    </row>
    <row r="3" spans="1:39" ht="10.5" customHeight="1" x14ac:dyDescent="0.15">
      <c r="A3" s="174"/>
      <c r="B3" s="174"/>
      <c r="C3" s="174"/>
      <c r="D3" s="174"/>
      <c r="E3" s="174"/>
      <c r="F3" s="174"/>
      <c r="G3" s="174"/>
      <c r="H3" s="174"/>
      <c r="I3" s="174"/>
      <c r="J3" s="174"/>
      <c r="K3" s="174"/>
      <c r="L3" s="174"/>
      <c r="M3" s="174"/>
      <c r="N3" s="174"/>
      <c r="O3" s="174"/>
      <c r="P3" s="368"/>
      <c r="Q3" s="368"/>
      <c r="R3" s="368"/>
      <c r="S3" s="369"/>
      <c r="T3" s="369"/>
      <c r="U3" s="369"/>
      <c r="V3" s="139"/>
      <c r="W3" s="139"/>
      <c r="X3" s="139"/>
      <c r="Y3" s="139"/>
      <c r="Z3" s="139"/>
      <c r="AA3" s="139"/>
      <c r="AB3" s="139"/>
      <c r="AC3" s="139"/>
      <c r="AD3" s="139"/>
      <c r="AE3" s="139"/>
      <c r="AF3" s="139"/>
    </row>
    <row r="4" spans="1:39" ht="9.75" customHeight="1" x14ac:dyDescent="0.15">
      <c r="A4" s="1164" t="s">
        <v>1106</v>
      </c>
      <c r="B4" s="1164"/>
      <c r="C4" s="1164"/>
      <c r="D4" s="1164"/>
      <c r="E4" s="1164"/>
      <c r="F4" s="1164"/>
      <c r="G4" s="1164"/>
      <c r="H4" s="1164"/>
      <c r="I4" s="1164"/>
      <c r="J4" s="1164"/>
      <c r="K4" s="1164"/>
      <c r="L4" s="1164"/>
      <c r="M4" s="1164"/>
      <c r="N4" s="1164"/>
      <c r="O4" s="1164"/>
      <c r="P4" s="1164"/>
      <c r="Q4" s="1164"/>
      <c r="R4" s="1164"/>
      <c r="S4" s="1164"/>
      <c r="T4" s="1164"/>
      <c r="U4" s="1164"/>
      <c r="V4" s="1164"/>
      <c r="W4" s="1164"/>
      <c r="X4" s="1164"/>
      <c r="Y4" s="1164"/>
      <c r="Z4" s="1164"/>
      <c r="AA4" s="1164"/>
      <c r="AB4" s="1164"/>
      <c r="AC4" s="1164"/>
      <c r="AD4" s="1164"/>
      <c r="AE4" s="1164"/>
      <c r="AF4" s="1164"/>
      <c r="AG4" s="367"/>
      <c r="AH4" s="1164"/>
      <c r="AI4" s="1164"/>
      <c r="AJ4" s="1164"/>
      <c r="AK4" s="1164"/>
      <c r="AL4" s="1164"/>
      <c r="AM4" s="367"/>
    </row>
    <row r="5" spans="1:39" ht="9.75" customHeight="1" x14ac:dyDescent="0.15">
      <c r="A5" s="1164"/>
      <c r="B5" s="1164"/>
      <c r="C5" s="1164"/>
      <c r="D5" s="1164"/>
      <c r="E5" s="1164"/>
      <c r="F5" s="1164"/>
      <c r="G5" s="1164"/>
      <c r="H5" s="1164"/>
      <c r="I5" s="1164"/>
      <c r="J5" s="1164"/>
      <c r="K5" s="1164"/>
      <c r="L5" s="1164"/>
      <c r="M5" s="1164"/>
      <c r="N5" s="1164"/>
      <c r="O5" s="1164"/>
      <c r="P5" s="1164"/>
      <c r="Q5" s="1164"/>
      <c r="R5" s="1164"/>
      <c r="S5" s="1164"/>
      <c r="T5" s="1164"/>
      <c r="U5" s="1164"/>
      <c r="V5" s="1164"/>
      <c r="W5" s="1164"/>
      <c r="X5" s="1164"/>
      <c r="Y5" s="1164"/>
      <c r="Z5" s="1164"/>
      <c r="AA5" s="1164"/>
      <c r="AB5" s="1164"/>
      <c r="AC5" s="1164"/>
      <c r="AD5" s="1164"/>
      <c r="AE5" s="1164"/>
      <c r="AF5" s="1164"/>
      <c r="AG5" s="348"/>
      <c r="AH5" s="1164"/>
      <c r="AI5" s="1164"/>
      <c r="AJ5" s="1164"/>
      <c r="AK5" s="1164"/>
      <c r="AL5" s="1164"/>
      <c r="AM5" s="348"/>
    </row>
    <row r="6" spans="1:39" ht="13.5" customHeight="1" x14ac:dyDescent="0.15">
      <c r="A6" s="1242" t="s">
        <v>912</v>
      </c>
      <c r="B6" s="1242"/>
      <c r="C6" s="1242"/>
      <c r="D6" s="1242"/>
      <c r="E6" s="1242"/>
      <c r="F6" s="1242"/>
      <c r="G6" s="1242"/>
      <c r="H6" s="1242"/>
      <c r="I6" s="1242"/>
      <c r="J6" s="1242"/>
      <c r="K6" s="1242"/>
      <c r="L6" s="1242"/>
      <c r="M6" s="1242"/>
      <c r="N6" s="1242"/>
      <c r="O6" s="1242"/>
      <c r="P6" s="1242"/>
      <c r="Q6" s="1242"/>
      <c r="R6" s="1242"/>
      <c r="S6" s="1242"/>
      <c r="T6" s="1242"/>
      <c r="U6" s="1242"/>
      <c r="V6" s="1242"/>
      <c r="W6" s="1242"/>
      <c r="X6" s="1242"/>
      <c r="Y6" s="1242"/>
      <c r="Z6" s="1242"/>
      <c r="AA6" s="1242"/>
      <c r="AB6" s="1242"/>
      <c r="AC6" s="1242"/>
      <c r="AD6" s="1242"/>
      <c r="AE6" s="1242"/>
      <c r="AF6" s="1242"/>
    </row>
    <row r="7" spans="1:39" ht="6" customHeight="1" thickBot="1" x14ac:dyDescent="0.2">
      <c r="A7" s="225"/>
      <c r="B7" s="141"/>
      <c r="C7" s="141"/>
      <c r="D7" s="141"/>
      <c r="E7" s="141"/>
      <c r="F7" s="141"/>
      <c r="G7" s="141"/>
      <c r="H7" s="372"/>
      <c r="I7" s="372"/>
      <c r="J7" s="372"/>
      <c r="K7" s="372"/>
      <c r="L7" s="372"/>
      <c r="M7" s="372"/>
      <c r="N7" s="372"/>
      <c r="O7" s="372"/>
      <c r="P7" s="372"/>
      <c r="Q7" s="372"/>
      <c r="R7" s="372"/>
      <c r="S7" s="372"/>
      <c r="T7" s="372"/>
      <c r="U7" s="372"/>
      <c r="V7" s="372"/>
      <c r="W7" s="372"/>
      <c r="X7" s="372"/>
      <c r="Y7" s="372"/>
      <c r="Z7" s="372"/>
      <c r="AA7" s="133"/>
      <c r="AB7" s="133"/>
      <c r="AC7" s="372"/>
      <c r="AD7" s="133"/>
      <c r="AE7" s="133"/>
      <c r="AF7" s="133"/>
      <c r="AG7" s="376"/>
    </row>
    <row r="8" spans="1:39" s="386" customFormat="1" ht="31.5" customHeight="1" x14ac:dyDescent="0.15">
      <c r="A8" s="384"/>
      <c r="B8" s="1210" t="s">
        <v>1033</v>
      </c>
      <c r="C8" s="1030"/>
      <c r="D8" s="1030"/>
      <c r="E8" s="1030"/>
      <c r="F8" s="1030"/>
      <c r="G8" s="1030"/>
      <c r="H8" s="1030"/>
      <c r="I8" s="1030"/>
      <c r="J8" s="1030"/>
      <c r="K8" s="1030"/>
      <c r="L8" s="1030"/>
      <c r="M8" s="1030"/>
      <c r="N8" s="1030"/>
      <c r="O8" s="1030"/>
      <c r="P8" s="1030"/>
      <c r="Q8" s="1030"/>
      <c r="R8" s="1030"/>
      <c r="S8" s="1030"/>
      <c r="T8" s="1030"/>
      <c r="U8" s="1030"/>
      <c r="V8" s="1030"/>
      <c r="W8" s="1030"/>
      <c r="X8" s="1030"/>
      <c r="Y8" s="1211"/>
      <c r="Z8" s="1251" t="s">
        <v>509</v>
      </c>
      <c r="AA8" s="1252"/>
      <c r="AB8" s="1253"/>
      <c r="AC8" s="1250"/>
      <c r="AD8" s="1250"/>
      <c r="AE8" s="1250"/>
      <c r="AF8" s="384"/>
      <c r="AG8" s="385"/>
    </row>
    <row r="9" spans="1:39" ht="15.75" customHeight="1" x14ac:dyDescent="0.15">
      <c r="A9" s="196"/>
      <c r="B9" s="1216" t="s">
        <v>725</v>
      </c>
      <c r="C9" s="1217"/>
      <c r="D9" s="232"/>
      <c r="E9" s="1249" t="s">
        <v>712</v>
      </c>
      <c r="F9" s="1249"/>
      <c r="G9" s="1249"/>
      <c r="H9" s="1249"/>
      <c r="I9" s="1249"/>
      <c r="J9" s="1249"/>
      <c r="K9" s="1249"/>
      <c r="L9" s="1249"/>
      <c r="M9" s="1249"/>
      <c r="N9" s="1249"/>
      <c r="O9" s="1249"/>
      <c r="P9" s="1249"/>
      <c r="Q9" s="1249"/>
      <c r="R9" s="1249"/>
      <c r="S9" s="1249"/>
      <c r="T9" s="1249"/>
      <c r="U9" s="1249"/>
      <c r="V9" s="1249"/>
      <c r="W9" s="1246"/>
      <c r="X9" s="1247"/>
      <c r="Y9" s="1248"/>
      <c r="Z9" s="1243" t="s">
        <v>19</v>
      </c>
      <c r="AA9" s="1244"/>
      <c r="AB9" s="1245"/>
      <c r="AC9" s="1207"/>
      <c r="AD9" s="1207"/>
      <c r="AE9" s="1207"/>
      <c r="AF9" s="137"/>
      <c r="AG9" s="376"/>
    </row>
    <row r="10" spans="1:39" ht="15.75" customHeight="1" x14ac:dyDescent="0.15">
      <c r="A10" s="196"/>
      <c r="B10" s="1218"/>
      <c r="C10" s="1219"/>
      <c r="D10" s="940"/>
      <c r="E10" s="1126" t="s">
        <v>458</v>
      </c>
      <c r="F10" s="1126"/>
      <c r="G10" s="1126"/>
      <c r="H10" s="1126"/>
      <c r="I10" s="1126"/>
      <c r="J10" s="1126"/>
      <c r="K10" s="1126"/>
      <c r="L10" s="1126"/>
      <c r="M10" s="1126"/>
      <c r="N10" s="1126"/>
      <c r="O10" s="1126"/>
      <c r="P10" s="1126"/>
      <c r="Q10" s="1126"/>
      <c r="R10" s="1126"/>
      <c r="S10" s="1126"/>
      <c r="T10" s="1126"/>
      <c r="U10" s="1126"/>
      <c r="V10" s="1126"/>
      <c r="W10" s="1201"/>
      <c r="X10" s="1202"/>
      <c r="Y10" s="1203"/>
      <c r="Z10" s="1204" t="s">
        <v>19</v>
      </c>
      <c r="AA10" s="1205"/>
      <c r="AB10" s="1206"/>
      <c r="AC10" s="1207"/>
      <c r="AD10" s="1207"/>
      <c r="AE10" s="1207"/>
      <c r="AF10" s="137"/>
      <c r="AG10" s="376"/>
    </row>
    <row r="11" spans="1:39" ht="15.75" customHeight="1" x14ac:dyDescent="0.15">
      <c r="A11" s="196"/>
      <c r="B11" s="1218"/>
      <c r="C11" s="1219"/>
      <c r="D11" s="235"/>
      <c r="E11" s="1041" t="s">
        <v>510</v>
      </c>
      <c r="F11" s="1041"/>
      <c r="G11" s="1041"/>
      <c r="H11" s="1041"/>
      <c r="I11" s="1041"/>
      <c r="J11" s="1041"/>
      <c r="K11" s="1041"/>
      <c r="L11" s="1041"/>
      <c r="M11" s="1041"/>
      <c r="N11" s="1041"/>
      <c r="O11" s="1041"/>
      <c r="P11" s="1041"/>
      <c r="Q11" s="1041"/>
      <c r="R11" s="1041"/>
      <c r="S11" s="1041"/>
      <c r="T11" s="1041"/>
      <c r="U11" s="1041"/>
      <c r="V11" s="1041"/>
      <c r="W11" s="1201"/>
      <c r="X11" s="1202"/>
      <c r="Y11" s="1203"/>
      <c r="Z11" s="1204" t="s">
        <v>19</v>
      </c>
      <c r="AA11" s="1205"/>
      <c r="AB11" s="1206"/>
      <c r="AC11" s="1207"/>
      <c r="AD11" s="1207"/>
      <c r="AE11" s="1207"/>
      <c r="AF11" s="137"/>
      <c r="AG11" s="376"/>
    </row>
    <row r="12" spans="1:39" ht="15.75" customHeight="1" x14ac:dyDescent="0.15">
      <c r="A12" s="196"/>
      <c r="B12" s="1218"/>
      <c r="C12" s="1219"/>
      <c r="D12" s="940"/>
      <c r="E12" s="1041" t="s">
        <v>696</v>
      </c>
      <c r="F12" s="1041"/>
      <c r="G12" s="1041"/>
      <c r="H12" s="1041"/>
      <c r="I12" s="1041"/>
      <c r="J12" s="1041"/>
      <c r="K12" s="1041"/>
      <c r="L12" s="1041"/>
      <c r="M12" s="1041"/>
      <c r="N12" s="1041"/>
      <c r="O12" s="1041"/>
      <c r="P12" s="1041"/>
      <c r="Q12" s="1041"/>
      <c r="R12" s="1041"/>
      <c r="S12" s="1041"/>
      <c r="T12" s="1041"/>
      <c r="U12" s="1041"/>
      <c r="V12" s="1041"/>
      <c r="W12" s="1201"/>
      <c r="X12" s="1202"/>
      <c r="Y12" s="1203"/>
      <c r="Z12" s="1204" t="s">
        <v>19</v>
      </c>
      <c r="AA12" s="1205"/>
      <c r="AB12" s="1206"/>
      <c r="AC12" s="1207"/>
      <c r="AD12" s="1207"/>
      <c r="AE12" s="1207"/>
      <c r="AF12" s="137"/>
      <c r="AG12" s="376"/>
    </row>
    <row r="13" spans="1:39" ht="15.75" customHeight="1" x14ac:dyDescent="0.15">
      <c r="A13" s="196"/>
      <c r="B13" s="1218"/>
      <c r="C13" s="1219"/>
      <c r="D13" s="940"/>
      <c r="E13" s="1041" t="s">
        <v>749</v>
      </c>
      <c r="F13" s="1041"/>
      <c r="G13" s="1041"/>
      <c r="H13" s="1041"/>
      <c r="I13" s="1041"/>
      <c r="J13" s="1041"/>
      <c r="K13" s="1041"/>
      <c r="L13" s="1041"/>
      <c r="M13" s="1041"/>
      <c r="N13" s="1041"/>
      <c r="O13" s="1041"/>
      <c r="P13" s="1041"/>
      <c r="Q13" s="1041"/>
      <c r="R13" s="1041"/>
      <c r="S13" s="1041"/>
      <c r="T13" s="1041"/>
      <c r="U13" s="1041"/>
      <c r="V13" s="1041"/>
      <c r="W13" s="1201"/>
      <c r="X13" s="1202"/>
      <c r="Y13" s="1203"/>
      <c r="Z13" s="1204" t="s">
        <v>19</v>
      </c>
      <c r="AA13" s="1205"/>
      <c r="AB13" s="1206"/>
      <c r="AC13" s="1207"/>
      <c r="AD13" s="1207"/>
      <c r="AE13" s="1207"/>
      <c r="AF13" s="137"/>
      <c r="AG13" s="376"/>
    </row>
    <row r="14" spans="1:39" ht="15.75" customHeight="1" x14ac:dyDescent="0.15">
      <c r="A14" s="196"/>
      <c r="B14" s="1218"/>
      <c r="C14" s="1219"/>
      <c r="D14" s="940"/>
      <c r="E14" s="1041" t="s">
        <v>519</v>
      </c>
      <c r="F14" s="1041"/>
      <c r="G14" s="1041"/>
      <c r="H14" s="1041"/>
      <c r="I14" s="1041"/>
      <c r="J14" s="1041"/>
      <c r="K14" s="1041"/>
      <c r="L14" s="1041"/>
      <c r="M14" s="1041"/>
      <c r="N14" s="1041"/>
      <c r="O14" s="1041"/>
      <c r="P14" s="1041"/>
      <c r="Q14" s="1041"/>
      <c r="R14" s="1041"/>
      <c r="S14" s="1041"/>
      <c r="T14" s="1041"/>
      <c r="U14" s="1041"/>
      <c r="V14" s="1041"/>
      <c r="W14" s="1201"/>
      <c r="X14" s="1202"/>
      <c r="Y14" s="1203"/>
      <c r="Z14" s="1204" t="s">
        <v>19</v>
      </c>
      <c r="AA14" s="1205"/>
      <c r="AB14" s="1206"/>
      <c r="AC14" s="1207"/>
      <c r="AD14" s="1207"/>
      <c r="AE14" s="1207"/>
      <c r="AF14" s="137"/>
      <c r="AG14" s="376"/>
    </row>
    <row r="15" spans="1:39" ht="15.75" customHeight="1" x14ac:dyDescent="0.15">
      <c r="A15" s="196"/>
      <c r="B15" s="1218"/>
      <c r="C15" s="1219"/>
      <c r="D15" s="940"/>
      <c r="E15" s="1041" t="s">
        <v>806</v>
      </c>
      <c r="F15" s="1041"/>
      <c r="G15" s="1041"/>
      <c r="H15" s="1041"/>
      <c r="I15" s="1041"/>
      <c r="J15" s="1041"/>
      <c r="K15" s="1041"/>
      <c r="L15" s="1041"/>
      <c r="M15" s="1041"/>
      <c r="N15" s="1041"/>
      <c r="O15" s="1041"/>
      <c r="P15" s="1041"/>
      <c r="Q15" s="1041"/>
      <c r="R15" s="1041"/>
      <c r="S15" s="1041"/>
      <c r="T15" s="1041"/>
      <c r="U15" s="1041"/>
      <c r="V15" s="1041"/>
      <c r="W15" s="1201"/>
      <c r="X15" s="1202"/>
      <c r="Y15" s="1203"/>
      <c r="Z15" s="1204" t="s">
        <v>19</v>
      </c>
      <c r="AA15" s="1205"/>
      <c r="AB15" s="1206"/>
      <c r="AC15" s="1207"/>
      <c r="AD15" s="1207"/>
      <c r="AE15" s="1207"/>
      <c r="AF15" s="137"/>
      <c r="AG15" s="376"/>
    </row>
    <row r="16" spans="1:39" ht="15.75" customHeight="1" x14ac:dyDescent="0.15">
      <c r="A16" s="196"/>
      <c r="B16" s="1218"/>
      <c r="C16" s="1219"/>
      <c r="D16" s="940"/>
      <c r="E16" s="1041" t="s">
        <v>807</v>
      </c>
      <c r="F16" s="1041"/>
      <c r="G16" s="1041"/>
      <c r="H16" s="1041"/>
      <c r="I16" s="1041"/>
      <c r="J16" s="1041"/>
      <c r="K16" s="1041"/>
      <c r="L16" s="1041"/>
      <c r="M16" s="1041"/>
      <c r="N16" s="1041"/>
      <c r="O16" s="1041"/>
      <c r="P16" s="1041"/>
      <c r="Q16" s="1041"/>
      <c r="R16" s="1041"/>
      <c r="S16" s="1041"/>
      <c r="T16" s="1041"/>
      <c r="U16" s="1041"/>
      <c r="V16" s="1041"/>
      <c r="W16" s="1201"/>
      <c r="X16" s="1202"/>
      <c r="Y16" s="1203"/>
      <c r="Z16" s="1204" t="s">
        <v>19</v>
      </c>
      <c r="AA16" s="1205"/>
      <c r="AB16" s="1206"/>
      <c r="AC16" s="1207"/>
      <c r="AD16" s="1207"/>
      <c r="AE16" s="1207"/>
      <c r="AF16" s="137"/>
      <c r="AG16" s="376"/>
    </row>
    <row r="17" spans="1:33" ht="15.75" customHeight="1" x14ac:dyDescent="0.15">
      <c r="A17" s="196"/>
      <c r="B17" s="1218"/>
      <c r="C17" s="1219"/>
      <c r="D17" s="940"/>
      <c r="E17" s="1041" t="s">
        <v>1081</v>
      </c>
      <c r="F17" s="1041"/>
      <c r="G17" s="1041"/>
      <c r="H17" s="1041"/>
      <c r="I17" s="1041"/>
      <c r="J17" s="1041"/>
      <c r="K17" s="1041"/>
      <c r="L17" s="1041"/>
      <c r="M17" s="1041"/>
      <c r="N17" s="1041"/>
      <c r="O17" s="1041"/>
      <c r="P17" s="1041"/>
      <c r="Q17" s="1041"/>
      <c r="R17" s="1041"/>
      <c r="S17" s="1041"/>
      <c r="T17" s="1041"/>
      <c r="U17" s="1041"/>
      <c r="V17" s="1041"/>
      <c r="W17" s="1201"/>
      <c r="X17" s="1202"/>
      <c r="Y17" s="1203"/>
      <c r="Z17" s="1204" t="s">
        <v>19</v>
      </c>
      <c r="AA17" s="1205"/>
      <c r="AB17" s="1206"/>
      <c r="AC17" s="1207"/>
      <c r="AD17" s="1207"/>
      <c r="AE17" s="1207"/>
      <c r="AF17" s="137"/>
      <c r="AG17" s="376"/>
    </row>
    <row r="18" spans="1:33" ht="15.75" customHeight="1" x14ac:dyDescent="0.15">
      <c r="A18" s="196"/>
      <c r="B18" s="1218"/>
      <c r="C18" s="1219"/>
      <c r="D18" s="940"/>
      <c r="E18" s="1126" t="s">
        <v>1082</v>
      </c>
      <c r="F18" s="1126"/>
      <c r="G18" s="1126"/>
      <c r="H18" s="1126"/>
      <c r="I18" s="1126"/>
      <c r="J18" s="1126"/>
      <c r="K18" s="1126"/>
      <c r="L18" s="1126"/>
      <c r="M18" s="1126"/>
      <c r="N18" s="1126"/>
      <c r="O18" s="1126"/>
      <c r="P18" s="1126"/>
      <c r="Q18" s="1126"/>
      <c r="R18" s="1126"/>
      <c r="S18" s="1126"/>
      <c r="T18" s="1126"/>
      <c r="U18" s="1126"/>
      <c r="V18" s="1126"/>
      <c r="W18" s="1201"/>
      <c r="X18" s="1202"/>
      <c r="Y18" s="1203"/>
      <c r="Z18" s="1204" t="s">
        <v>19</v>
      </c>
      <c r="AA18" s="1205"/>
      <c r="AB18" s="1206"/>
      <c r="AC18" s="805"/>
      <c r="AD18" s="805"/>
      <c r="AE18" s="805"/>
      <c r="AF18" s="137"/>
      <c r="AG18" s="376"/>
    </row>
    <row r="19" spans="1:33" ht="21" customHeight="1" x14ac:dyDescent="0.15">
      <c r="A19" s="196"/>
      <c r="B19" s="1218"/>
      <c r="C19" s="1219"/>
      <c r="D19" s="940"/>
      <c r="E19" s="1041" t="s">
        <v>808</v>
      </c>
      <c r="F19" s="1041"/>
      <c r="G19" s="1041"/>
      <c r="H19" s="1041"/>
      <c r="I19" s="1041"/>
      <c r="J19" s="1041"/>
      <c r="K19" s="1041"/>
      <c r="L19" s="1041"/>
      <c r="M19" s="1041"/>
      <c r="N19" s="1041"/>
      <c r="O19" s="1041"/>
      <c r="P19" s="1041"/>
      <c r="Q19" s="1041"/>
      <c r="R19" s="1041"/>
      <c r="S19" s="1041"/>
      <c r="T19" s="1041"/>
      <c r="U19" s="1041"/>
      <c r="V19" s="1041"/>
      <c r="W19" s="1201"/>
      <c r="X19" s="1202"/>
      <c r="Y19" s="1203"/>
      <c r="Z19" s="1204" t="s">
        <v>19</v>
      </c>
      <c r="AA19" s="1205"/>
      <c r="AB19" s="1206"/>
      <c r="AC19" s="1207"/>
      <c r="AD19" s="1207"/>
      <c r="AE19" s="1207"/>
      <c r="AF19" s="137"/>
      <c r="AG19" s="376"/>
    </row>
    <row r="20" spans="1:33" ht="15.75" customHeight="1" x14ac:dyDescent="0.15">
      <c r="A20" s="196"/>
      <c r="B20" s="1218"/>
      <c r="C20" s="1219"/>
      <c r="D20" s="387" t="s">
        <v>728</v>
      </c>
      <c r="E20" s="1041" t="s">
        <v>750</v>
      </c>
      <c r="F20" s="1041"/>
      <c r="G20" s="1041"/>
      <c r="H20" s="1041"/>
      <c r="I20" s="1041"/>
      <c r="J20" s="1041"/>
      <c r="K20" s="1041"/>
      <c r="L20" s="1041"/>
      <c r="M20" s="1041"/>
      <c r="N20" s="1041"/>
      <c r="O20" s="1041"/>
      <c r="P20" s="1041"/>
      <c r="Q20" s="1041"/>
      <c r="R20" s="1041"/>
      <c r="S20" s="1041"/>
      <c r="T20" s="1041"/>
      <c r="U20" s="1041"/>
      <c r="V20" s="1041"/>
      <c r="W20" s="1201"/>
      <c r="X20" s="1202"/>
      <c r="Y20" s="1203"/>
      <c r="Z20" s="1204" t="s">
        <v>19</v>
      </c>
      <c r="AA20" s="1205"/>
      <c r="AB20" s="1206"/>
      <c r="AC20" s="1207"/>
      <c r="AD20" s="1207"/>
      <c r="AE20" s="1207"/>
      <c r="AF20" s="137"/>
      <c r="AG20" s="376"/>
    </row>
    <row r="21" spans="1:33" ht="15.75" customHeight="1" x14ac:dyDescent="0.15">
      <c r="B21" s="1218"/>
      <c r="C21" s="1219"/>
      <c r="D21" s="940"/>
      <c r="E21" s="1041" t="s">
        <v>945</v>
      </c>
      <c r="F21" s="1041"/>
      <c r="G21" s="1041"/>
      <c r="H21" s="1041"/>
      <c r="I21" s="1041"/>
      <c r="J21" s="1041"/>
      <c r="K21" s="1041"/>
      <c r="L21" s="1041"/>
      <c r="M21" s="1041"/>
      <c r="N21" s="1041"/>
      <c r="O21" s="1041"/>
      <c r="P21" s="1041"/>
      <c r="Q21" s="1041"/>
      <c r="R21" s="1041"/>
      <c r="S21" s="1041"/>
      <c r="T21" s="1041"/>
      <c r="U21" s="1041"/>
      <c r="V21" s="1041"/>
      <c r="W21" s="1201"/>
      <c r="X21" s="1202"/>
      <c r="Y21" s="1203"/>
      <c r="Z21" s="1204" t="s">
        <v>19</v>
      </c>
      <c r="AA21" s="1205"/>
      <c r="AB21" s="1206"/>
      <c r="AC21" s="1207"/>
      <c r="AD21" s="1207"/>
      <c r="AE21" s="1207"/>
    </row>
    <row r="22" spans="1:33" ht="21" customHeight="1" x14ac:dyDescent="0.15">
      <c r="B22" s="1218"/>
      <c r="C22" s="1219"/>
      <c r="D22" s="940"/>
      <c r="E22" s="1041" t="s">
        <v>1150</v>
      </c>
      <c r="F22" s="1041"/>
      <c r="G22" s="1041"/>
      <c r="H22" s="1041"/>
      <c r="I22" s="1041"/>
      <c r="J22" s="1041"/>
      <c r="K22" s="1041"/>
      <c r="L22" s="1041"/>
      <c r="M22" s="1041"/>
      <c r="N22" s="1041"/>
      <c r="O22" s="1041"/>
      <c r="P22" s="1041"/>
      <c r="Q22" s="1041"/>
      <c r="R22" s="1041"/>
      <c r="S22" s="1041"/>
      <c r="T22" s="1041"/>
      <c r="U22" s="1041"/>
      <c r="V22" s="1041"/>
      <c r="W22" s="1201"/>
      <c r="X22" s="1202"/>
      <c r="Y22" s="1203"/>
      <c r="Z22" s="1204" t="s">
        <v>19</v>
      </c>
      <c r="AA22" s="1205"/>
      <c r="AB22" s="1206"/>
      <c r="AC22" s="1207"/>
      <c r="AD22" s="1207"/>
      <c r="AE22" s="1207"/>
    </row>
    <row r="23" spans="1:33" ht="21" customHeight="1" thickBot="1" x14ac:dyDescent="0.2">
      <c r="A23" s="377"/>
      <c r="B23" s="1220"/>
      <c r="C23" s="1221"/>
      <c r="D23" s="769"/>
      <c r="E23" s="1222" t="s">
        <v>1034</v>
      </c>
      <c r="F23" s="1222"/>
      <c r="G23" s="1222"/>
      <c r="H23" s="1222"/>
      <c r="I23" s="1222"/>
      <c r="J23" s="1222"/>
      <c r="K23" s="1222"/>
      <c r="L23" s="1222"/>
      <c r="M23" s="1222"/>
      <c r="N23" s="1222"/>
      <c r="O23" s="1222"/>
      <c r="P23" s="1222"/>
      <c r="Q23" s="1222"/>
      <c r="R23" s="1222"/>
      <c r="S23" s="1222"/>
      <c r="T23" s="1222"/>
      <c r="U23" s="1222"/>
      <c r="V23" s="1222"/>
      <c r="W23" s="1258"/>
      <c r="X23" s="1259"/>
      <c r="Y23" s="1260"/>
      <c r="Z23" s="1261" t="s">
        <v>19</v>
      </c>
      <c r="AA23" s="1262"/>
      <c r="AB23" s="1263"/>
      <c r="AC23" s="1207"/>
      <c r="AD23" s="1207"/>
      <c r="AE23" s="1207"/>
      <c r="AF23" s="378"/>
    </row>
    <row r="24" spans="1:33" ht="16.5" customHeight="1" x14ac:dyDescent="0.15">
      <c r="A24" s="377"/>
      <c r="B24" s="1183" t="s">
        <v>1035</v>
      </c>
      <c r="C24" s="1183"/>
      <c r="D24" s="1183"/>
      <c r="E24" s="1183"/>
      <c r="F24" s="1183"/>
      <c r="G24" s="1183"/>
      <c r="H24" s="1183"/>
      <c r="I24" s="1183"/>
      <c r="J24" s="1183"/>
      <c r="K24" s="1183"/>
      <c r="L24" s="1183"/>
      <c r="M24" s="1183"/>
      <c r="N24" s="1183"/>
      <c r="O24" s="1183"/>
      <c r="P24" s="1183"/>
      <c r="Q24" s="1183"/>
      <c r="R24" s="1183"/>
      <c r="S24" s="1183"/>
      <c r="T24" s="1183"/>
      <c r="U24" s="1183"/>
      <c r="V24" s="1183"/>
      <c r="W24" s="1183"/>
      <c r="X24" s="1183"/>
      <c r="Y24" s="1183"/>
      <c r="Z24" s="1183"/>
      <c r="AA24" s="1183"/>
      <c r="AB24" s="1183"/>
      <c r="AC24" s="1183"/>
      <c r="AD24" s="1183"/>
      <c r="AE24" s="1183"/>
      <c r="AF24" s="378"/>
    </row>
    <row r="25" spans="1:33" ht="16.5" customHeight="1" x14ac:dyDescent="0.15">
      <c r="A25" s="377"/>
      <c r="B25" s="1183"/>
      <c r="C25" s="1183"/>
      <c r="D25" s="1183"/>
      <c r="E25" s="1183"/>
      <c r="F25" s="1183"/>
      <c r="G25" s="1183"/>
      <c r="H25" s="1183"/>
      <c r="I25" s="1183"/>
      <c r="J25" s="1183"/>
      <c r="K25" s="1183"/>
      <c r="L25" s="1183"/>
      <c r="M25" s="1183"/>
      <c r="N25" s="1183"/>
      <c r="O25" s="1183"/>
      <c r="P25" s="1183"/>
      <c r="Q25" s="1183"/>
      <c r="R25" s="1183"/>
      <c r="S25" s="1183"/>
      <c r="T25" s="1183"/>
      <c r="U25" s="1183"/>
      <c r="V25" s="1183"/>
      <c r="W25" s="1183"/>
      <c r="X25" s="1183"/>
      <c r="Y25" s="1183"/>
      <c r="Z25" s="1183"/>
      <c r="AA25" s="1183"/>
      <c r="AB25" s="1183"/>
      <c r="AC25" s="1183"/>
      <c r="AD25" s="1183"/>
      <c r="AE25" s="1183"/>
      <c r="AF25" s="378"/>
    </row>
    <row r="26" spans="1:33" ht="12.6" customHeight="1" x14ac:dyDescent="0.15">
      <c r="A26" s="377"/>
      <c r="B26" s="1183"/>
      <c r="C26" s="1183"/>
      <c r="D26" s="1183"/>
      <c r="E26" s="1183"/>
      <c r="F26" s="1183"/>
      <c r="G26" s="1183"/>
      <c r="H26" s="1183"/>
      <c r="I26" s="1183"/>
      <c r="J26" s="1183"/>
      <c r="K26" s="1183"/>
      <c r="L26" s="1183"/>
      <c r="M26" s="1183"/>
      <c r="N26" s="1183"/>
      <c r="O26" s="1183"/>
      <c r="P26" s="1183"/>
      <c r="Q26" s="1183"/>
      <c r="R26" s="1183"/>
      <c r="S26" s="1183"/>
      <c r="T26" s="1183"/>
      <c r="U26" s="1183"/>
      <c r="V26" s="1183"/>
      <c r="W26" s="1183"/>
      <c r="X26" s="1183"/>
      <c r="Y26" s="1183"/>
      <c r="Z26" s="1183"/>
      <c r="AA26" s="1183"/>
      <c r="AB26" s="1183"/>
      <c r="AC26" s="1183"/>
      <c r="AD26" s="1183"/>
      <c r="AE26" s="1183"/>
      <c r="AF26" s="378"/>
    </row>
    <row r="27" spans="1:33" ht="12.6" customHeight="1" x14ac:dyDescent="0.15">
      <c r="A27" s="377"/>
      <c r="B27" s="1183"/>
      <c r="C27" s="1183"/>
      <c r="D27" s="1183"/>
      <c r="E27" s="1183"/>
      <c r="F27" s="1183"/>
      <c r="G27" s="1183"/>
      <c r="H27" s="1183"/>
      <c r="I27" s="1183"/>
      <c r="J27" s="1183"/>
      <c r="K27" s="1183"/>
      <c r="L27" s="1183"/>
      <c r="M27" s="1183"/>
      <c r="N27" s="1183"/>
      <c r="O27" s="1183"/>
      <c r="P27" s="1183"/>
      <c r="Q27" s="1183"/>
      <c r="R27" s="1183"/>
      <c r="S27" s="1183"/>
      <c r="T27" s="1183"/>
      <c r="U27" s="1183"/>
      <c r="V27" s="1183"/>
      <c r="W27" s="1183"/>
      <c r="X27" s="1183"/>
      <c r="Y27" s="1183"/>
      <c r="Z27" s="1183"/>
      <c r="AA27" s="1183"/>
      <c r="AB27" s="1183"/>
      <c r="AC27" s="1183"/>
      <c r="AD27" s="1183"/>
      <c r="AE27" s="1183"/>
      <c r="AF27" s="378"/>
    </row>
    <row r="28" spans="1:33" ht="5.25" customHeight="1" x14ac:dyDescent="0.15">
      <c r="A28" s="377"/>
      <c r="B28" s="196"/>
      <c r="C28" s="196"/>
      <c r="D28" s="196"/>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378"/>
    </row>
    <row r="29" spans="1:33" ht="12.6" customHeight="1" x14ac:dyDescent="0.15">
      <c r="A29" s="377"/>
      <c r="B29" s="372"/>
      <c r="C29" s="372"/>
      <c r="D29" s="372"/>
      <c r="E29" s="372"/>
      <c r="F29" s="372"/>
      <c r="G29" s="372"/>
      <c r="H29" s="372"/>
      <c r="I29" s="372"/>
      <c r="J29" s="372"/>
      <c r="K29" s="372"/>
      <c r="L29" s="372"/>
      <c r="M29" s="372"/>
      <c r="N29" s="372"/>
      <c r="O29" s="372"/>
      <c r="P29" s="372"/>
      <c r="Q29" s="372"/>
      <c r="R29" s="372"/>
      <c r="S29" s="372"/>
      <c r="T29" s="372"/>
      <c r="U29" s="372"/>
      <c r="V29" s="372"/>
      <c r="W29" s="372"/>
      <c r="X29" s="372"/>
      <c r="Y29" s="372"/>
      <c r="Z29" s="372"/>
      <c r="AA29" s="378"/>
      <c r="AB29" s="378"/>
      <c r="AC29" s="372"/>
      <c r="AD29" s="378"/>
      <c r="AE29" s="378"/>
      <c r="AF29" s="378"/>
    </row>
    <row r="30" spans="1:33" ht="3.75" customHeight="1" x14ac:dyDescent="0.15">
      <c r="A30" s="377"/>
      <c r="B30" s="376"/>
      <c r="C30" s="376"/>
      <c r="D30" s="376"/>
      <c r="E30" s="376"/>
      <c r="F30" s="376"/>
      <c r="G30" s="376"/>
      <c r="H30" s="376"/>
      <c r="I30" s="376"/>
      <c r="J30" s="376"/>
      <c r="K30" s="376"/>
      <c r="L30" s="376"/>
      <c r="M30" s="376"/>
      <c r="N30" s="376"/>
      <c r="O30" s="376"/>
      <c r="P30" s="376"/>
      <c r="Q30" s="376"/>
      <c r="R30" s="376"/>
      <c r="S30" s="376"/>
      <c r="T30" s="376"/>
      <c r="U30" s="376"/>
      <c r="V30" s="376"/>
      <c r="W30" s="376"/>
      <c r="X30" s="376"/>
      <c r="Y30" s="376"/>
      <c r="Z30" s="376"/>
      <c r="AA30" s="376"/>
      <c r="AB30" s="378"/>
      <c r="AC30" s="376"/>
      <c r="AD30" s="376"/>
      <c r="AE30" s="378"/>
      <c r="AF30" s="378"/>
    </row>
    <row r="31" spans="1:33" ht="11.25" customHeight="1" x14ac:dyDescent="0.15">
      <c r="A31" s="377"/>
      <c r="B31" s="378"/>
      <c r="C31" s="378"/>
      <c r="D31" s="378"/>
      <c r="E31" s="378"/>
      <c r="F31" s="378"/>
      <c r="G31" s="378"/>
      <c r="H31" s="378"/>
      <c r="I31" s="378"/>
      <c r="J31" s="378"/>
      <c r="K31" s="378"/>
      <c r="L31" s="378"/>
      <c r="M31" s="378"/>
      <c r="N31" s="378"/>
      <c r="O31" s="378"/>
      <c r="P31" s="378"/>
      <c r="Q31" s="378"/>
      <c r="R31" s="378"/>
      <c r="S31" s="378"/>
      <c r="T31" s="378"/>
      <c r="U31" s="378"/>
      <c r="V31" s="378"/>
      <c r="W31" s="378"/>
      <c r="X31" s="378"/>
      <c r="Y31" s="378"/>
      <c r="Z31" s="378"/>
      <c r="AA31" s="378"/>
      <c r="AB31" s="378"/>
      <c r="AC31" s="378"/>
      <c r="AD31" s="378"/>
      <c r="AE31" s="378"/>
      <c r="AF31" s="378"/>
    </row>
    <row r="32" spans="1:33" s="362" customFormat="1" ht="16.5" customHeight="1" x14ac:dyDescent="0.15">
      <c r="A32" s="1213" t="s">
        <v>695</v>
      </c>
      <c r="B32" s="1213"/>
      <c r="C32" s="1214"/>
      <c r="D32" s="1215"/>
      <c r="E32" s="388" t="s">
        <v>460</v>
      </c>
      <c r="F32" s="1255"/>
      <c r="G32" s="1256"/>
      <c r="H32" s="388" t="s">
        <v>461</v>
      </c>
      <c r="I32" s="1189"/>
      <c r="J32" s="1190"/>
      <c r="K32" s="388" t="s">
        <v>462</v>
      </c>
      <c r="L32" s="372"/>
      <c r="M32" s="372"/>
      <c r="N32" s="372"/>
      <c r="O32" s="372"/>
      <c r="P32" s="372"/>
      <c r="Q32" s="372"/>
      <c r="R32" s="372"/>
      <c r="S32" s="372"/>
      <c r="T32" s="372"/>
      <c r="U32" s="372"/>
      <c r="V32" s="372"/>
      <c r="W32" s="372"/>
      <c r="X32" s="372"/>
      <c r="Y32" s="372"/>
      <c r="Z32" s="372"/>
      <c r="AA32" s="378"/>
      <c r="AB32" s="378"/>
      <c r="AC32" s="372"/>
      <c r="AD32" s="378"/>
      <c r="AE32" s="378"/>
      <c r="AF32" s="378"/>
      <c r="AG32" s="370"/>
    </row>
    <row r="33" spans="1:32" ht="19.5" customHeight="1" x14ac:dyDescent="0.15">
      <c r="A33" s="389"/>
      <c r="B33" s="370"/>
      <c r="C33" s="370"/>
      <c r="D33" s="390"/>
      <c r="E33" s="390"/>
      <c r="F33" s="1273" t="s">
        <v>568</v>
      </c>
      <c r="G33" s="1273"/>
      <c r="H33" s="1273"/>
      <c r="I33" s="1273"/>
      <c r="J33" s="1273"/>
      <c r="K33" s="1273"/>
      <c r="L33" s="391" t="s">
        <v>476</v>
      </c>
      <c r="M33" s="1267"/>
      <c r="N33" s="1268"/>
      <c r="O33" s="1266" t="s">
        <v>487</v>
      </c>
      <c r="P33" s="1266"/>
      <c r="Q33" s="1267"/>
      <c r="R33" s="1268"/>
      <c r="S33" s="1268"/>
      <c r="T33" s="392" t="s">
        <v>480</v>
      </c>
      <c r="U33" s="393" t="s">
        <v>477</v>
      </c>
      <c r="V33" s="1271"/>
      <c r="W33" s="1272"/>
      <c r="X33" s="1272"/>
      <c r="Y33" s="1272"/>
      <c r="Z33" s="1272"/>
      <c r="AA33" s="1272"/>
      <c r="AB33" s="1272"/>
      <c r="AC33" s="1272"/>
      <c r="AD33" s="394" t="s">
        <v>454</v>
      </c>
      <c r="AE33" s="395"/>
      <c r="AF33" s="383"/>
    </row>
    <row r="34" spans="1:32" ht="18" customHeight="1" x14ac:dyDescent="0.15">
      <c r="A34" s="389"/>
      <c r="B34" s="389"/>
      <c r="C34" s="389"/>
      <c r="D34" s="389"/>
      <c r="E34" s="389"/>
      <c r="F34" s="389"/>
      <c r="G34" s="389"/>
      <c r="H34" s="389"/>
      <c r="I34" s="389"/>
      <c r="J34" s="389"/>
      <c r="K34" s="389"/>
      <c r="L34" s="1269" t="s">
        <v>478</v>
      </c>
      <c r="M34" s="1269"/>
      <c r="N34" s="1269"/>
      <c r="O34" s="1264"/>
      <c r="P34" s="1265"/>
      <c r="Q34" s="1265"/>
      <c r="R34" s="1265"/>
      <c r="S34" s="1265"/>
      <c r="T34" s="1265"/>
      <c r="U34" s="1265"/>
      <c r="V34" s="1265"/>
      <c r="W34" s="1265"/>
      <c r="X34" s="1265"/>
      <c r="Y34" s="1265"/>
      <c r="Z34" s="1265"/>
      <c r="AA34" s="1265"/>
      <c r="AB34" s="1265"/>
      <c r="AC34" s="1265"/>
      <c r="AD34" s="854"/>
      <c r="AE34" s="855"/>
      <c r="AF34" s="383"/>
    </row>
    <row r="35" spans="1:32" ht="18" customHeight="1" x14ac:dyDescent="0.15">
      <c r="A35" s="389"/>
      <c r="B35" s="389"/>
      <c r="C35" s="389"/>
      <c r="D35" s="389"/>
      <c r="E35" s="389"/>
      <c r="F35" s="389"/>
      <c r="G35" s="389"/>
      <c r="H35" s="389"/>
      <c r="I35" s="389"/>
      <c r="J35" s="389"/>
      <c r="K35" s="389"/>
      <c r="L35" s="1231" t="s">
        <v>479</v>
      </c>
      <c r="M35" s="1231"/>
      <c r="N35" s="1231"/>
      <c r="O35" s="1264"/>
      <c r="P35" s="1270"/>
      <c r="Q35" s="1270"/>
      <c r="R35" s="1270"/>
      <c r="S35" s="1270"/>
      <c r="T35" s="1270"/>
      <c r="U35" s="1270"/>
      <c r="V35" s="1270"/>
      <c r="W35" s="1270"/>
      <c r="X35" s="1270"/>
      <c r="Y35" s="1270"/>
      <c r="Z35" s="1270"/>
      <c r="AA35" s="1270"/>
      <c r="AB35" s="1270"/>
      <c r="AC35" s="1270"/>
      <c r="AD35" s="856"/>
      <c r="AE35" s="383"/>
      <c r="AF35" s="376"/>
    </row>
    <row r="36" spans="1:32" ht="18" customHeight="1" x14ac:dyDescent="0.15">
      <c r="A36" s="389"/>
      <c r="B36" s="389"/>
      <c r="C36" s="389"/>
      <c r="D36" s="389"/>
      <c r="E36" s="389"/>
      <c r="F36" s="389"/>
      <c r="G36" s="389"/>
      <c r="H36" s="389"/>
      <c r="I36" s="389"/>
      <c r="J36" s="389"/>
      <c r="K36" s="389"/>
      <c r="L36" s="396"/>
      <c r="M36" s="1212"/>
      <c r="N36" s="1212"/>
      <c r="O36" s="397" t="s">
        <v>16</v>
      </c>
      <c r="P36" s="398"/>
      <c r="Q36" s="1233"/>
      <c r="R36" s="1257"/>
      <c r="S36" s="1257"/>
      <c r="T36" s="1224" t="s">
        <v>685</v>
      </c>
      <c r="U36" s="1224"/>
      <c r="V36" s="1229"/>
      <c r="W36" s="1230"/>
      <c r="X36" s="1230"/>
      <c r="Y36" s="1230"/>
      <c r="Z36" s="1230"/>
      <c r="AA36" s="1230"/>
      <c r="AB36" s="1230"/>
      <c r="AC36" s="1230"/>
      <c r="AD36" s="399" t="s">
        <v>454</v>
      </c>
      <c r="AE36" s="395"/>
      <c r="AF36" s="395"/>
    </row>
    <row r="37" spans="1:32" ht="18" customHeight="1" x14ac:dyDescent="0.15">
      <c r="A37" s="389"/>
      <c r="B37" s="389"/>
      <c r="C37" s="389"/>
      <c r="D37" s="389"/>
      <c r="E37" s="389"/>
      <c r="F37" s="389"/>
      <c r="G37" s="389"/>
      <c r="H37" s="389"/>
      <c r="I37" s="389"/>
      <c r="J37" s="389"/>
      <c r="K37" s="389"/>
      <c r="L37" s="1231" t="s">
        <v>512</v>
      </c>
      <c r="M37" s="1231"/>
      <c r="N37" s="1231"/>
      <c r="O37" s="1238"/>
      <c r="P37" s="1239"/>
      <c r="Q37" s="1239"/>
      <c r="R37" s="1239"/>
      <c r="S37" s="1239"/>
      <c r="T37" s="1239"/>
      <c r="U37" s="1239"/>
      <c r="V37" s="1239"/>
      <c r="W37" s="1239"/>
      <c r="X37" s="1239"/>
      <c r="Y37" s="1239"/>
      <c r="Z37" s="1239"/>
      <c r="AA37" s="1239"/>
      <c r="AB37" s="1239"/>
      <c r="AC37" s="1239"/>
      <c r="AD37" s="1239"/>
      <c r="AE37" s="383"/>
      <c r="AF37" s="383"/>
    </row>
    <row r="38" spans="1:32" ht="18" customHeight="1" x14ac:dyDescent="0.15">
      <c r="A38" s="389"/>
      <c r="B38" s="389"/>
      <c r="C38" s="389"/>
      <c r="D38" s="389"/>
      <c r="E38" s="389"/>
      <c r="F38" s="389"/>
      <c r="G38" s="389"/>
      <c r="H38" s="389"/>
      <c r="I38" s="389"/>
      <c r="J38" s="389"/>
      <c r="K38" s="389"/>
      <c r="L38" s="1225" t="s">
        <v>8</v>
      </c>
      <c r="M38" s="1225"/>
      <c r="N38" s="1225"/>
      <c r="O38" s="1226"/>
      <c r="P38" s="1227"/>
      <c r="Q38" s="1227"/>
      <c r="R38" s="1227"/>
      <c r="S38" s="1227"/>
      <c r="T38" s="1227"/>
      <c r="U38" s="1227"/>
      <c r="V38" s="1227"/>
      <c r="W38" s="1227"/>
      <c r="X38" s="1227"/>
      <c r="Y38" s="1227"/>
      <c r="Z38" s="1227"/>
      <c r="AA38" s="1227"/>
      <c r="AB38" s="1227"/>
      <c r="AC38" s="1227"/>
      <c r="AD38" s="1227"/>
      <c r="AE38" s="400"/>
      <c r="AF38" s="383"/>
    </row>
    <row r="39" spans="1:32" ht="11.25" customHeight="1" x14ac:dyDescent="0.15">
      <c r="A39" s="389"/>
      <c r="B39" s="389"/>
      <c r="C39" s="389"/>
      <c r="D39" s="389"/>
      <c r="E39" s="389"/>
      <c r="F39" s="389"/>
      <c r="G39" s="389"/>
      <c r="H39" s="389"/>
      <c r="I39" s="389"/>
      <c r="J39" s="389"/>
      <c r="K39" s="389"/>
      <c r="L39" s="396"/>
      <c r="M39" s="396"/>
      <c r="N39" s="396"/>
      <c r="O39" s="401"/>
      <c r="P39" s="401"/>
      <c r="Q39" s="401"/>
      <c r="R39" s="401"/>
      <c r="S39" s="401"/>
      <c r="T39" s="401"/>
      <c r="U39" s="401"/>
      <c r="V39" s="401"/>
      <c r="W39" s="401"/>
      <c r="X39" s="401"/>
      <c r="Y39" s="401"/>
      <c r="Z39" s="401"/>
      <c r="AA39" s="401"/>
      <c r="AB39" s="401"/>
      <c r="AC39" s="401"/>
      <c r="AD39" s="401"/>
      <c r="AE39" s="383"/>
      <c r="AF39" s="383"/>
    </row>
    <row r="40" spans="1:32" ht="15" hidden="1" customHeight="1" x14ac:dyDescent="0.15">
      <c r="A40" s="389"/>
      <c r="B40" s="370"/>
      <c r="C40" s="370"/>
      <c r="D40" s="401"/>
      <c r="E40" s="401"/>
      <c r="F40" s="1237" t="s">
        <v>569</v>
      </c>
      <c r="G40" s="1237"/>
      <c r="H40" s="1237"/>
      <c r="I40" s="1237"/>
      <c r="J40" s="1237"/>
      <c r="K40" s="1237"/>
      <c r="L40" s="402"/>
      <c r="M40" s="402"/>
      <c r="N40" s="402"/>
      <c r="O40" s="1235" t="s">
        <v>573</v>
      </c>
      <c r="P40" s="1235"/>
      <c r="Q40" s="1235"/>
      <c r="R40" s="1235"/>
      <c r="S40" s="1235"/>
      <c r="T40" s="1235"/>
      <c r="U40" s="1235"/>
      <c r="V40" s="1235"/>
      <c r="W40" s="1235"/>
      <c r="X40" s="1235"/>
      <c r="Y40" s="1235"/>
      <c r="Z40" s="1235"/>
      <c r="AA40" s="1235"/>
      <c r="AB40" s="1235"/>
      <c r="AC40" s="1235"/>
      <c r="AD40" s="1235"/>
      <c r="AE40" s="383"/>
      <c r="AF40" s="383"/>
    </row>
    <row r="41" spans="1:32" ht="18" hidden="1" customHeight="1" x14ac:dyDescent="0.15">
      <c r="A41" s="389"/>
      <c r="B41" s="389"/>
      <c r="C41" s="389"/>
      <c r="D41" s="389"/>
      <c r="E41" s="389"/>
      <c r="F41" s="1236" t="s">
        <v>536</v>
      </c>
      <c r="G41" s="1236"/>
      <c r="H41" s="1236"/>
      <c r="I41" s="1236"/>
      <c r="J41" s="1236"/>
      <c r="K41" s="1236"/>
      <c r="L41" s="1236"/>
      <c r="M41" s="1236"/>
      <c r="N41" s="1236"/>
      <c r="O41" s="1240"/>
      <c r="P41" s="1241"/>
      <c r="Q41" s="1241"/>
      <c r="R41" s="1241"/>
      <c r="S41" s="1241"/>
      <c r="T41" s="1241"/>
      <c r="U41" s="1241"/>
      <c r="V41" s="1241"/>
      <c r="W41" s="1241"/>
      <c r="X41" s="1241"/>
      <c r="Y41" s="1241"/>
      <c r="Z41" s="1241"/>
      <c r="AA41" s="1241"/>
      <c r="AB41" s="1241"/>
      <c r="AC41" s="1241"/>
      <c r="AD41" s="854"/>
      <c r="AE41" s="383"/>
      <c r="AF41" s="383"/>
    </row>
    <row r="42" spans="1:32" ht="18" hidden="1" customHeight="1" x14ac:dyDescent="0.15">
      <c r="A42" s="389"/>
      <c r="B42" s="389"/>
      <c r="C42" s="389"/>
      <c r="D42" s="389"/>
      <c r="E42" s="389"/>
      <c r="F42" s="389"/>
      <c r="G42" s="376"/>
      <c r="H42" s="389"/>
      <c r="I42" s="389"/>
      <c r="J42" s="389"/>
      <c r="K42" s="389"/>
      <c r="L42" s="1232" t="s">
        <v>108</v>
      </c>
      <c r="M42" s="1232"/>
      <c r="N42" s="1232"/>
      <c r="O42" s="1226"/>
      <c r="P42" s="1228"/>
      <c r="Q42" s="1228"/>
      <c r="R42" s="1228"/>
      <c r="S42" s="1228"/>
      <c r="T42" s="1228"/>
      <c r="U42" s="1228"/>
      <c r="V42" s="1228"/>
      <c r="W42" s="1228"/>
      <c r="X42" s="1228"/>
      <c r="Y42" s="1228"/>
      <c r="Z42" s="1228"/>
      <c r="AA42" s="1228"/>
      <c r="AB42" s="1228"/>
      <c r="AC42" s="1228"/>
      <c r="AD42" s="857"/>
      <c r="AE42" s="383"/>
      <c r="AF42" s="383"/>
    </row>
    <row r="43" spans="1:32" ht="18" hidden="1" customHeight="1" x14ac:dyDescent="0.15">
      <c r="A43" s="389"/>
      <c r="B43" s="389"/>
      <c r="C43" s="389"/>
      <c r="D43" s="389"/>
      <c r="E43" s="389"/>
      <c r="F43" s="389"/>
      <c r="G43" s="376"/>
      <c r="H43" s="389"/>
      <c r="I43" s="389"/>
      <c r="J43" s="389"/>
      <c r="K43" s="389"/>
      <c r="L43" s="403"/>
      <c r="M43" s="403"/>
      <c r="N43" s="403"/>
      <c r="O43" s="397" t="s">
        <v>16</v>
      </c>
      <c r="P43" s="398"/>
      <c r="Q43" s="1233"/>
      <c r="R43" s="1234"/>
      <c r="S43" s="1234"/>
      <c r="T43" s="1224" t="s">
        <v>477</v>
      </c>
      <c r="U43" s="1224"/>
      <c r="V43" s="1229"/>
      <c r="W43" s="1254"/>
      <c r="X43" s="1254"/>
      <c r="Y43" s="1254"/>
      <c r="Z43" s="1254"/>
      <c r="AA43" s="1254"/>
      <c r="AB43" s="1254"/>
      <c r="AC43" s="1254"/>
      <c r="AD43" s="399" t="s">
        <v>454</v>
      </c>
      <c r="AE43" s="383"/>
      <c r="AF43" s="383"/>
    </row>
    <row r="44" spans="1:32" ht="18" hidden="1" customHeight="1" x14ac:dyDescent="0.15">
      <c r="A44" s="389"/>
      <c r="B44" s="389"/>
      <c r="C44" s="389"/>
      <c r="D44" s="389"/>
      <c r="E44" s="389"/>
      <c r="F44" s="389"/>
      <c r="G44" s="376"/>
      <c r="H44" s="389"/>
      <c r="I44" s="389"/>
      <c r="J44" s="389"/>
      <c r="K44" s="389"/>
      <c r="L44" s="1232" t="s">
        <v>511</v>
      </c>
      <c r="M44" s="1232"/>
      <c r="N44" s="1232"/>
      <c r="O44" s="1226"/>
      <c r="P44" s="1228"/>
      <c r="Q44" s="1228"/>
      <c r="R44" s="1228"/>
      <c r="S44" s="1228"/>
      <c r="T44" s="1228"/>
      <c r="U44" s="1228"/>
      <c r="V44" s="1228"/>
      <c r="W44" s="1228"/>
      <c r="X44" s="1228"/>
      <c r="Y44" s="1228"/>
      <c r="Z44" s="1228"/>
      <c r="AA44" s="1228"/>
      <c r="AB44" s="1228"/>
      <c r="AC44" s="1228"/>
      <c r="AD44" s="857"/>
      <c r="AE44" s="383"/>
      <c r="AF44" s="383"/>
    </row>
    <row r="45" spans="1:32" ht="18" hidden="1" customHeight="1" x14ac:dyDescent="0.15">
      <c r="A45" s="389"/>
      <c r="B45" s="389"/>
      <c r="C45" s="389"/>
      <c r="D45" s="389"/>
      <c r="E45" s="389"/>
      <c r="F45" s="389"/>
      <c r="G45" s="376"/>
      <c r="H45" s="389"/>
      <c r="I45" s="389"/>
      <c r="J45" s="389"/>
      <c r="K45" s="389"/>
      <c r="L45" s="1231" t="s">
        <v>512</v>
      </c>
      <c r="M45" s="1231"/>
      <c r="N45" s="1231"/>
      <c r="O45" s="1226"/>
      <c r="P45" s="1228"/>
      <c r="Q45" s="1228"/>
      <c r="R45" s="1228"/>
      <c r="S45" s="1228"/>
      <c r="T45" s="1228"/>
      <c r="U45" s="1228"/>
      <c r="V45" s="1228"/>
      <c r="W45" s="1228"/>
      <c r="X45" s="1228"/>
      <c r="Y45" s="1228"/>
      <c r="Z45" s="1228"/>
      <c r="AA45" s="1228"/>
      <c r="AB45" s="1228"/>
      <c r="AC45" s="1228"/>
      <c r="AD45" s="857"/>
      <c r="AE45" s="383"/>
      <c r="AF45" s="383"/>
    </row>
    <row r="46" spans="1:32" ht="18" hidden="1" customHeight="1" x14ac:dyDescent="0.15">
      <c r="A46" s="377"/>
      <c r="B46" s="378"/>
      <c r="C46" s="378"/>
      <c r="D46" s="389"/>
      <c r="E46" s="378"/>
      <c r="F46" s="378"/>
      <c r="G46" s="378"/>
      <c r="H46" s="378"/>
      <c r="I46" s="378"/>
      <c r="J46" s="378"/>
      <c r="K46" s="378"/>
      <c r="L46" s="1225" t="s">
        <v>8</v>
      </c>
      <c r="M46" s="1225"/>
      <c r="N46" s="1225"/>
      <c r="O46" s="1226"/>
      <c r="P46" s="1228"/>
      <c r="Q46" s="1228"/>
      <c r="R46" s="1228"/>
      <c r="S46" s="1228"/>
      <c r="T46" s="1228"/>
      <c r="U46" s="1228"/>
      <c r="V46" s="1228"/>
      <c r="W46" s="1228"/>
      <c r="X46" s="1228"/>
      <c r="Y46" s="1228"/>
      <c r="Z46" s="1228"/>
      <c r="AA46" s="1228"/>
      <c r="AB46" s="1228"/>
      <c r="AC46" s="1228"/>
      <c r="AD46" s="1228"/>
      <c r="AE46" s="378"/>
      <c r="AF46" s="378"/>
    </row>
    <row r="47" spans="1:32" ht="3" customHeight="1" x14ac:dyDescent="0.15">
      <c r="A47" s="377"/>
      <c r="B47" s="378"/>
      <c r="C47" s="378"/>
      <c r="D47" s="378"/>
      <c r="E47" s="378"/>
      <c r="F47" s="378"/>
      <c r="G47" s="378"/>
      <c r="H47" s="378"/>
      <c r="I47" s="378"/>
      <c r="J47" s="378"/>
      <c r="K47" s="378"/>
      <c r="L47" s="378"/>
      <c r="M47" s="378"/>
      <c r="N47" s="378"/>
      <c r="O47" s="378"/>
      <c r="P47" s="378"/>
      <c r="Q47" s="378"/>
      <c r="R47" s="378"/>
      <c r="S47" s="378"/>
      <c r="T47" s="378"/>
      <c r="U47" s="378"/>
      <c r="V47" s="378"/>
      <c r="W47" s="378"/>
      <c r="X47" s="378"/>
      <c r="Y47" s="378"/>
      <c r="Z47" s="378"/>
      <c r="AA47" s="378"/>
      <c r="AB47" s="378"/>
      <c r="AC47" s="378"/>
      <c r="AD47" s="378"/>
      <c r="AE47" s="378"/>
      <c r="AF47" s="378"/>
    </row>
    <row r="48" spans="1:32" ht="16.5" customHeight="1" x14ac:dyDescent="0.15"/>
    <row r="50" spans="27:32" ht="19.5" customHeight="1" x14ac:dyDescent="0.15">
      <c r="AA50" s="1223" t="str">
        <f>書類作成ガイド!J38</f>
        <v>V.R7_250930</v>
      </c>
      <c r="AB50" s="1223"/>
      <c r="AC50" s="1223"/>
      <c r="AD50" s="1223"/>
      <c r="AE50" s="1223"/>
      <c r="AF50" s="1223"/>
    </row>
  </sheetData>
  <mergeCells count="111">
    <mergeCell ref="B24:AE27"/>
    <mergeCell ref="F32:G32"/>
    <mergeCell ref="L37:N37"/>
    <mergeCell ref="Q36:S36"/>
    <mergeCell ref="W23:Y23"/>
    <mergeCell ref="Z23:AB23"/>
    <mergeCell ref="O34:AC34"/>
    <mergeCell ref="O33:P33"/>
    <mergeCell ref="Q33:S33"/>
    <mergeCell ref="L35:N35"/>
    <mergeCell ref="L34:N34"/>
    <mergeCell ref="O35:AC35"/>
    <mergeCell ref="M33:N33"/>
    <mergeCell ref="V33:AC33"/>
    <mergeCell ref="F33:K33"/>
    <mergeCell ref="L38:N38"/>
    <mergeCell ref="O45:AC45"/>
    <mergeCell ref="O37:AD37"/>
    <mergeCell ref="O41:AC41"/>
    <mergeCell ref="AH4:AL5"/>
    <mergeCell ref="A4:AF5"/>
    <mergeCell ref="AC11:AE11"/>
    <mergeCell ref="A6:AF6"/>
    <mergeCell ref="Z9:AB9"/>
    <mergeCell ref="W11:Y11"/>
    <mergeCell ref="W9:Y9"/>
    <mergeCell ref="AC9:AE9"/>
    <mergeCell ref="AC10:AE10"/>
    <mergeCell ref="Z11:AB11"/>
    <mergeCell ref="E9:V9"/>
    <mergeCell ref="E10:V10"/>
    <mergeCell ref="E11:V11"/>
    <mergeCell ref="AC8:AE8"/>
    <mergeCell ref="Z8:AB8"/>
    <mergeCell ref="Z10:AB10"/>
    <mergeCell ref="AC23:AE23"/>
    <mergeCell ref="O42:AC42"/>
    <mergeCell ref="V43:AC43"/>
    <mergeCell ref="O44:AC44"/>
    <mergeCell ref="E17:V17"/>
    <mergeCell ref="E19:V19"/>
    <mergeCell ref="E12:V12"/>
    <mergeCell ref="W22:Y22"/>
    <mergeCell ref="AA50:AF50"/>
    <mergeCell ref="AC12:AE12"/>
    <mergeCell ref="T43:U43"/>
    <mergeCell ref="AC14:AE14"/>
    <mergeCell ref="AC20:AE20"/>
    <mergeCell ref="AC13:AE13"/>
    <mergeCell ref="L46:N46"/>
    <mergeCell ref="O38:AD38"/>
    <mergeCell ref="O46:AD46"/>
    <mergeCell ref="V36:AC36"/>
    <mergeCell ref="L45:N45"/>
    <mergeCell ref="L44:N44"/>
    <mergeCell ref="Q43:S43"/>
    <mergeCell ref="O40:AD40"/>
    <mergeCell ref="F41:N41"/>
    <mergeCell ref="L42:N42"/>
    <mergeCell ref="Z22:AB22"/>
    <mergeCell ref="AC22:AE22"/>
    <mergeCell ref="F40:K40"/>
    <mergeCell ref="T36:U36"/>
    <mergeCell ref="E15:V15"/>
    <mergeCell ref="E16:V16"/>
    <mergeCell ref="B8:Y8"/>
    <mergeCell ref="AC21:AE21"/>
    <mergeCell ref="W21:Y21"/>
    <mergeCell ref="M36:N36"/>
    <mergeCell ref="A32:B32"/>
    <mergeCell ref="W13:Y13"/>
    <mergeCell ref="W20:Y20"/>
    <mergeCell ref="Z21:AB21"/>
    <mergeCell ref="C32:D32"/>
    <mergeCell ref="I32:J32"/>
    <mergeCell ref="B9:C23"/>
    <mergeCell ref="E20:V20"/>
    <mergeCell ref="E21:V21"/>
    <mergeCell ref="E23:V23"/>
    <mergeCell ref="Z12:AB12"/>
    <mergeCell ref="W17:Y17"/>
    <mergeCell ref="Z13:AB13"/>
    <mergeCell ref="Z20:AB20"/>
    <mergeCell ref="Z14:AB14"/>
    <mergeCell ref="W12:Y12"/>
    <mergeCell ref="W14:Y14"/>
    <mergeCell ref="Z17:AB17"/>
    <mergeCell ref="W18:Y18"/>
    <mergeCell ref="Z18:AB18"/>
    <mergeCell ref="E18:V18"/>
    <mergeCell ref="E22:V22"/>
    <mergeCell ref="AE1:AF1"/>
    <mergeCell ref="W10:Y10"/>
    <mergeCell ref="AC1:AD1"/>
    <mergeCell ref="A1:K1"/>
    <mergeCell ref="S1:U1"/>
    <mergeCell ref="Z1:AA1"/>
    <mergeCell ref="W19:Y19"/>
    <mergeCell ref="Z19:AB19"/>
    <mergeCell ref="AC19:AE19"/>
    <mergeCell ref="W15:Y15"/>
    <mergeCell ref="Z15:AB15"/>
    <mergeCell ref="AC15:AE15"/>
    <mergeCell ref="W16:Y16"/>
    <mergeCell ref="Z16:AB16"/>
    <mergeCell ref="AC16:AE16"/>
    <mergeCell ref="AC17:AE17"/>
    <mergeCell ref="V2:AE2"/>
    <mergeCell ref="A2:T2"/>
    <mergeCell ref="E13:V13"/>
    <mergeCell ref="E14:V14"/>
  </mergeCells>
  <phoneticPr fontId="2"/>
  <dataValidations xWindow="82" yWindow="661" count="2">
    <dataValidation type="list" allowBlank="1" showInputMessage="1" showErrorMessage="1" sqref="AD7 AA7" xr:uid="{00000000-0002-0000-0300-000000000000}">
      <formula1>"□,■"</formula1>
    </dataValidation>
    <dataValidation type="list" allowBlank="1" showInputMessage="1" showErrorMessage="1" sqref="AC9:AC23 Z9:Z23" xr:uid="{00000000-0002-0000-0300-000001000000}">
      <formula1>"□,☑"</formula1>
    </dataValidation>
  </dataValidations>
  <pageMargins left="0.62992125984251968" right="0.23622047244094491" top="0.74803149606299213" bottom="0.74803149606299213" header="0.31496062992125984" footer="0.31496062992125984"/>
  <pageSetup paperSize="9" scale="9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M50"/>
  <sheetViews>
    <sheetView showGridLines="0" view="pageBreakPreview" topLeftCell="A19" zoomScale="85" zoomScaleNormal="100" zoomScaleSheetLayoutView="85" workbookViewId="0">
      <selection activeCell="A4" sqref="A4:AF24"/>
    </sheetView>
  </sheetViews>
  <sheetFormatPr defaultColWidth="10.28515625" defaultRowHeight="13.5" x14ac:dyDescent="0.15"/>
  <cols>
    <col min="1" max="1" width="2.42578125" style="373" customWidth="1"/>
    <col min="2" max="11" width="2.42578125" style="362" customWidth="1"/>
    <col min="12" max="21" width="4.85546875" style="362" customWidth="1"/>
    <col min="22" max="22" width="2.85546875" style="362" customWidth="1"/>
    <col min="23" max="23" width="1.42578125" style="362" customWidth="1"/>
    <col min="24" max="24" width="3.85546875" style="362" customWidth="1"/>
    <col min="25" max="25" width="0.7109375" style="362" customWidth="1"/>
    <col min="26" max="26" width="1.42578125" style="362" customWidth="1"/>
    <col min="27" max="27" width="3.85546875" style="362" customWidth="1"/>
    <col min="28" max="28" width="0.7109375" style="362" customWidth="1"/>
    <col min="29" max="29" width="1.42578125" style="362" customWidth="1"/>
    <col min="30" max="30" width="4" style="362" customWidth="1"/>
    <col min="31" max="31" width="0.7109375" style="362" customWidth="1"/>
    <col min="32" max="32" width="2.42578125" style="362" customWidth="1"/>
    <col min="33" max="33" width="5.140625" style="370" customWidth="1"/>
    <col min="34" max="16384" width="10.28515625" style="370"/>
  </cols>
  <sheetData>
    <row r="1" spans="1:39" s="366" customFormat="1" ht="12.75" customHeight="1" x14ac:dyDescent="0.15">
      <c r="A1" s="1015" t="s">
        <v>959</v>
      </c>
      <c r="B1" s="1015"/>
      <c r="C1" s="1015"/>
      <c r="D1" s="1016"/>
      <c r="E1" s="1015"/>
      <c r="F1" s="1015"/>
      <c r="G1" s="1015"/>
      <c r="H1" s="1015"/>
      <c r="I1" s="1015"/>
      <c r="J1" s="1015"/>
      <c r="K1" s="1015"/>
      <c r="L1" s="364"/>
      <c r="M1" s="364"/>
      <c r="N1" s="364"/>
      <c r="O1" s="364"/>
      <c r="P1" s="364"/>
      <c r="Q1" s="364"/>
      <c r="R1" s="364"/>
      <c r="S1" s="1195"/>
      <c r="T1" s="1195"/>
      <c r="U1" s="1195"/>
      <c r="V1" s="365"/>
      <c r="W1" s="365"/>
      <c r="X1" s="365"/>
      <c r="Y1" s="365"/>
      <c r="Z1" s="1193"/>
      <c r="AA1" s="1193"/>
      <c r="AB1" s="365"/>
      <c r="AC1" s="1193"/>
      <c r="AD1" s="1193"/>
      <c r="AE1" s="1193"/>
      <c r="AF1" s="1193"/>
    </row>
    <row r="2" spans="1:39" s="145" customFormat="1" ht="15.75" customHeight="1" x14ac:dyDescent="0.15">
      <c r="A2" s="1209">
        <f>'提出リスト (共同居住型以外)'!B2</f>
        <v>0</v>
      </c>
      <c r="B2" s="1209"/>
      <c r="C2" s="1209"/>
      <c r="D2" s="1209"/>
      <c r="E2" s="1209"/>
      <c r="F2" s="1209"/>
      <c r="G2" s="1209"/>
      <c r="H2" s="1209"/>
      <c r="I2" s="1209"/>
      <c r="J2" s="1209"/>
      <c r="K2" s="1209"/>
      <c r="L2" s="1209"/>
      <c r="M2" s="1209"/>
      <c r="N2" s="1209"/>
      <c r="O2" s="1209"/>
      <c r="P2" s="1209"/>
      <c r="Q2" s="1209"/>
      <c r="R2" s="1209"/>
      <c r="S2" s="1209"/>
      <c r="T2" s="1209"/>
      <c r="U2" s="1209"/>
      <c r="V2" s="1194" t="s">
        <v>1109</v>
      </c>
      <c r="W2" s="1194"/>
      <c r="X2" s="1194"/>
      <c r="Y2" s="1194"/>
      <c r="Z2" s="1194"/>
      <c r="AA2" s="1194"/>
      <c r="AB2" s="1194"/>
      <c r="AC2" s="1208"/>
      <c r="AD2" s="1208"/>
      <c r="AE2" s="1208"/>
      <c r="AF2" s="383"/>
    </row>
    <row r="3" spans="1:39" ht="10.5" customHeight="1" x14ac:dyDescent="0.15">
      <c r="A3" s="174"/>
      <c r="B3" s="174"/>
      <c r="C3" s="174"/>
      <c r="D3" s="174"/>
      <c r="E3" s="174"/>
      <c r="F3" s="174"/>
      <c r="G3" s="174"/>
      <c r="H3" s="174"/>
      <c r="I3" s="174"/>
      <c r="J3" s="174"/>
      <c r="K3" s="174"/>
      <c r="L3" s="174"/>
      <c r="M3" s="174"/>
      <c r="N3" s="174"/>
      <c r="O3" s="174"/>
      <c r="P3" s="368"/>
      <c r="Q3" s="368"/>
      <c r="R3" s="368"/>
      <c r="S3" s="369"/>
      <c r="T3" s="369"/>
      <c r="U3" s="369"/>
      <c r="V3" s="139"/>
      <c r="W3" s="139"/>
      <c r="X3" s="139"/>
      <c r="Y3" s="139"/>
      <c r="Z3" s="139"/>
      <c r="AA3" s="139"/>
      <c r="AB3" s="139"/>
      <c r="AC3" s="139"/>
      <c r="AD3" s="139"/>
      <c r="AE3" s="139"/>
      <c r="AF3" s="139"/>
    </row>
    <row r="4" spans="1:39" ht="9.75" customHeight="1" x14ac:dyDescent="0.15">
      <c r="A4" s="1164" t="s">
        <v>1106</v>
      </c>
      <c r="B4" s="1164"/>
      <c r="C4" s="1164"/>
      <c r="D4" s="1164"/>
      <c r="E4" s="1164"/>
      <c r="F4" s="1164"/>
      <c r="G4" s="1164"/>
      <c r="H4" s="1164"/>
      <c r="I4" s="1164"/>
      <c r="J4" s="1164"/>
      <c r="K4" s="1164"/>
      <c r="L4" s="1164"/>
      <c r="M4" s="1164"/>
      <c r="N4" s="1164"/>
      <c r="O4" s="1164"/>
      <c r="P4" s="1164"/>
      <c r="Q4" s="1164"/>
      <c r="R4" s="1164"/>
      <c r="S4" s="1164"/>
      <c r="T4" s="1164"/>
      <c r="U4" s="1164"/>
      <c r="V4" s="1164"/>
      <c r="W4" s="1164"/>
      <c r="X4" s="1164"/>
      <c r="Y4" s="1164"/>
      <c r="Z4" s="1164"/>
      <c r="AA4" s="1164"/>
      <c r="AB4" s="1164"/>
      <c r="AC4" s="1164"/>
      <c r="AD4" s="1164"/>
      <c r="AE4" s="1164"/>
      <c r="AF4" s="1164"/>
      <c r="AG4" s="367"/>
      <c r="AH4" s="1164"/>
      <c r="AI4" s="1164"/>
      <c r="AJ4" s="1164"/>
      <c r="AK4" s="1164"/>
      <c r="AL4" s="1164"/>
      <c r="AM4" s="367"/>
    </row>
    <row r="5" spans="1:39" ht="9.75" customHeight="1" x14ac:dyDescent="0.15">
      <c r="A5" s="1164"/>
      <c r="B5" s="1164"/>
      <c r="C5" s="1164"/>
      <c r="D5" s="1164"/>
      <c r="E5" s="1164"/>
      <c r="F5" s="1164"/>
      <c r="G5" s="1164"/>
      <c r="H5" s="1164"/>
      <c r="I5" s="1164"/>
      <c r="J5" s="1164"/>
      <c r="K5" s="1164"/>
      <c r="L5" s="1164"/>
      <c r="M5" s="1164"/>
      <c r="N5" s="1164"/>
      <c r="O5" s="1164"/>
      <c r="P5" s="1164"/>
      <c r="Q5" s="1164"/>
      <c r="R5" s="1164"/>
      <c r="S5" s="1164"/>
      <c r="T5" s="1164"/>
      <c r="U5" s="1164"/>
      <c r="V5" s="1164"/>
      <c r="W5" s="1164"/>
      <c r="X5" s="1164"/>
      <c r="Y5" s="1164"/>
      <c r="Z5" s="1164"/>
      <c r="AA5" s="1164"/>
      <c r="AB5" s="1164"/>
      <c r="AC5" s="1164"/>
      <c r="AD5" s="1164"/>
      <c r="AE5" s="1164"/>
      <c r="AF5" s="1164"/>
      <c r="AG5" s="348"/>
      <c r="AH5" s="1164"/>
      <c r="AI5" s="1164"/>
      <c r="AJ5" s="1164"/>
      <c r="AK5" s="1164"/>
      <c r="AL5" s="1164"/>
      <c r="AM5" s="348"/>
    </row>
    <row r="6" spans="1:39" ht="13.5" customHeight="1" x14ac:dyDescent="0.15">
      <c r="A6" s="1242" t="s">
        <v>913</v>
      </c>
      <c r="B6" s="1242"/>
      <c r="C6" s="1242"/>
      <c r="D6" s="1242"/>
      <c r="E6" s="1242"/>
      <c r="F6" s="1242"/>
      <c r="G6" s="1242"/>
      <c r="H6" s="1242"/>
      <c r="I6" s="1242"/>
      <c r="J6" s="1242"/>
      <c r="K6" s="1242"/>
      <c r="L6" s="1242"/>
      <c r="M6" s="1242"/>
      <c r="N6" s="1242"/>
      <c r="O6" s="1242"/>
      <c r="P6" s="1242"/>
      <c r="Q6" s="1242"/>
      <c r="R6" s="1242"/>
      <c r="S6" s="1242"/>
      <c r="T6" s="1242"/>
      <c r="U6" s="1242"/>
      <c r="V6" s="1242"/>
      <c r="W6" s="1242"/>
      <c r="X6" s="1242"/>
      <c r="Y6" s="1242"/>
      <c r="Z6" s="1242"/>
      <c r="AA6" s="1242"/>
      <c r="AB6" s="1242"/>
      <c r="AC6" s="1242"/>
      <c r="AD6" s="1242"/>
      <c r="AE6" s="1242"/>
      <c r="AF6" s="1242"/>
    </row>
    <row r="7" spans="1:39" ht="6" customHeight="1" thickBot="1" x14ac:dyDescent="0.2">
      <c r="A7" s="225"/>
      <c r="B7" s="141"/>
      <c r="C7" s="141"/>
      <c r="D7" s="141"/>
      <c r="E7" s="141"/>
      <c r="F7" s="141"/>
      <c r="G7" s="141"/>
      <c r="H7" s="372"/>
      <c r="I7" s="372"/>
      <c r="J7" s="372"/>
      <c r="K7" s="372"/>
      <c r="L7" s="372"/>
      <c r="M7" s="372"/>
      <c r="N7" s="372"/>
      <c r="O7" s="372"/>
      <c r="P7" s="372"/>
      <c r="Q7" s="372"/>
      <c r="R7" s="372"/>
      <c r="S7" s="372"/>
      <c r="T7" s="372"/>
      <c r="U7" s="372"/>
      <c r="V7" s="372"/>
      <c r="W7" s="372"/>
      <c r="X7" s="372"/>
      <c r="Y7" s="372"/>
      <c r="Z7" s="372"/>
      <c r="AA7" s="133"/>
      <c r="AB7" s="133"/>
      <c r="AC7" s="372"/>
      <c r="AD7" s="133"/>
      <c r="AE7" s="133"/>
      <c r="AF7" s="133"/>
      <c r="AG7" s="376"/>
    </row>
    <row r="8" spans="1:39" s="386" customFormat="1" ht="31.5" customHeight="1" x14ac:dyDescent="0.15">
      <c r="A8" s="384"/>
      <c r="B8" s="1210" t="s">
        <v>726</v>
      </c>
      <c r="C8" s="1030"/>
      <c r="D8" s="1285"/>
      <c r="E8" s="1285"/>
      <c r="F8" s="1285"/>
      <c r="G8" s="1285"/>
      <c r="H8" s="1285"/>
      <c r="I8" s="1285"/>
      <c r="J8" s="1285"/>
      <c r="K8" s="1285"/>
      <c r="L8" s="1285"/>
      <c r="M8" s="1285"/>
      <c r="N8" s="1285"/>
      <c r="O8" s="1285"/>
      <c r="P8" s="1285"/>
      <c r="Q8" s="1285"/>
      <c r="R8" s="1285"/>
      <c r="S8" s="1285"/>
      <c r="T8" s="1285"/>
      <c r="U8" s="1285"/>
      <c r="V8" s="1285"/>
      <c r="W8" s="1286"/>
      <c r="X8" s="1252"/>
      <c r="Y8" s="1252"/>
      <c r="Z8" s="1251" t="s">
        <v>509</v>
      </c>
      <c r="AA8" s="1252"/>
      <c r="AB8" s="1253"/>
      <c r="AC8" s="1250"/>
      <c r="AD8" s="1250"/>
      <c r="AE8" s="1250"/>
      <c r="AF8" s="384"/>
      <c r="AG8" s="385"/>
    </row>
    <row r="9" spans="1:39" s="386" customFormat="1" ht="15.75" customHeight="1" x14ac:dyDescent="0.15">
      <c r="A9" s="384"/>
      <c r="B9" s="1275" t="s">
        <v>727</v>
      </c>
      <c r="C9" s="1276"/>
      <c r="D9" s="1276"/>
      <c r="E9" s="1276"/>
      <c r="F9" s="1276"/>
      <c r="G9" s="1276"/>
      <c r="H9" s="1276"/>
      <c r="I9" s="1276"/>
      <c r="J9" s="1276"/>
      <c r="K9" s="1276"/>
      <c r="L9" s="1276"/>
      <c r="M9" s="1276"/>
      <c r="N9" s="1276"/>
      <c r="O9" s="1276"/>
      <c r="P9" s="1276"/>
      <c r="Q9" s="1276"/>
      <c r="R9" s="1276"/>
      <c r="S9" s="1276"/>
      <c r="T9" s="1276"/>
      <c r="U9" s="1276"/>
      <c r="V9" s="1276"/>
      <c r="W9" s="1277"/>
      <c r="X9" s="1278"/>
      <c r="Y9" s="1279"/>
      <c r="Z9" s="1243" t="s">
        <v>19</v>
      </c>
      <c r="AA9" s="1244"/>
      <c r="AB9" s="1245"/>
      <c r="AC9" s="1207"/>
      <c r="AD9" s="1207"/>
      <c r="AE9" s="1207"/>
      <c r="AF9" s="384"/>
      <c r="AG9" s="385"/>
    </row>
    <row r="10" spans="1:39" ht="15.75" customHeight="1" x14ac:dyDescent="0.15">
      <c r="A10" s="196"/>
      <c r="B10" s="1216" t="s">
        <v>725</v>
      </c>
      <c r="C10" s="1217"/>
      <c r="D10" s="232"/>
      <c r="E10" s="233" t="s">
        <v>712</v>
      </c>
      <c r="F10" s="233"/>
      <c r="G10" s="233"/>
      <c r="H10" s="233"/>
      <c r="I10" s="233"/>
      <c r="J10" s="233"/>
      <c r="K10" s="233"/>
      <c r="L10" s="233"/>
      <c r="M10" s="233"/>
      <c r="N10" s="233"/>
      <c r="O10" s="233"/>
      <c r="P10" s="233"/>
      <c r="Q10" s="233"/>
      <c r="R10" s="233"/>
      <c r="S10" s="233"/>
      <c r="T10" s="233"/>
      <c r="U10" s="233"/>
      <c r="V10" s="233"/>
      <c r="W10" s="1246"/>
      <c r="X10" s="1247"/>
      <c r="Y10" s="1247"/>
      <c r="Z10" s="1243" t="s">
        <v>19</v>
      </c>
      <c r="AA10" s="1244"/>
      <c r="AB10" s="1245"/>
      <c r="AC10" s="1207"/>
      <c r="AD10" s="1207"/>
      <c r="AE10" s="1207"/>
      <c r="AF10" s="137"/>
      <c r="AG10" s="376"/>
    </row>
    <row r="11" spans="1:39" ht="15.75" customHeight="1" x14ac:dyDescent="0.15">
      <c r="A11" s="196"/>
      <c r="B11" s="1218"/>
      <c r="C11" s="1219"/>
      <c r="D11" s="940"/>
      <c r="E11" s="1126" t="s">
        <v>458</v>
      </c>
      <c r="F11" s="1126"/>
      <c r="G11" s="1126"/>
      <c r="H11" s="1126"/>
      <c r="I11" s="1126"/>
      <c r="J11" s="1126"/>
      <c r="K11" s="1126"/>
      <c r="L11" s="234"/>
      <c r="M11" s="234"/>
      <c r="N11" s="234"/>
      <c r="O11" s="234"/>
      <c r="P11" s="234"/>
      <c r="Q11" s="234"/>
      <c r="R11" s="234"/>
      <c r="S11" s="234"/>
      <c r="T11" s="234"/>
      <c r="U11" s="941"/>
      <c r="V11" s="941"/>
      <c r="W11" s="1201"/>
      <c r="X11" s="1202"/>
      <c r="Y11" s="1202"/>
      <c r="Z11" s="1204" t="s">
        <v>19</v>
      </c>
      <c r="AA11" s="1205"/>
      <c r="AB11" s="1206"/>
      <c r="AC11" s="1207"/>
      <c r="AD11" s="1207"/>
      <c r="AE11" s="1207"/>
      <c r="AF11" s="137"/>
      <c r="AG11" s="376"/>
    </row>
    <row r="12" spans="1:39" ht="15.75" customHeight="1" x14ac:dyDescent="0.15">
      <c r="A12" s="196"/>
      <c r="B12" s="1218"/>
      <c r="C12" s="1219"/>
      <c r="D12" s="235"/>
      <c r="E12" s="236" t="s">
        <v>510</v>
      </c>
      <c r="F12" s="236"/>
      <c r="G12" s="236"/>
      <c r="H12" s="236"/>
      <c r="I12" s="236"/>
      <c r="J12" s="236"/>
      <c r="K12" s="236"/>
      <c r="L12" s="236"/>
      <c r="M12" s="236"/>
      <c r="N12" s="236"/>
      <c r="O12" s="236"/>
      <c r="P12" s="236"/>
      <c r="Q12" s="236"/>
      <c r="R12" s="236"/>
      <c r="S12" s="236"/>
      <c r="T12" s="236"/>
      <c r="U12" s="236"/>
      <c r="V12" s="236"/>
      <c r="W12" s="1201"/>
      <c r="X12" s="1202"/>
      <c r="Y12" s="1202"/>
      <c r="Z12" s="1204" t="s">
        <v>19</v>
      </c>
      <c r="AA12" s="1205"/>
      <c r="AB12" s="1206"/>
      <c r="AC12" s="1207"/>
      <c r="AD12" s="1207"/>
      <c r="AE12" s="1207"/>
      <c r="AF12" s="137"/>
      <c r="AG12" s="376"/>
    </row>
    <row r="13" spans="1:39" ht="15.75" customHeight="1" x14ac:dyDescent="0.15">
      <c r="A13" s="196"/>
      <c r="B13" s="1218"/>
      <c r="C13" s="1219"/>
      <c r="D13" s="940"/>
      <c r="E13" s="236" t="s">
        <v>696</v>
      </c>
      <c r="F13" s="236"/>
      <c r="G13" s="236"/>
      <c r="H13" s="236"/>
      <c r="I13" s="236"/>
      <c r="J13" s="236"/>
      <c r="K13" s="236"/>
      <c r="L13" s="236"/>
      <c r="M13" s="236"/>
      <c r="N13" s="236"/>
      <c r="O13" s="236"/>
      <c r="P13" s="236"/>
      <c r="Q13" s="236"/>
      <c r="R13" s="236"/>
      <c r="S13" s="236"/>
      <c r="T13" s="236"/>
      <c r="U13" s="236"/>
      <c r="V13" s="236"/>
      <c r="W13" s="1201"/>
      <c r="X13" s="1202"/>
      <c r="Y13" s="1202"/>
      <c r="Z13" s="1204" t="s">
        <v>19</v>
      </c>
      <c r="AA13" s="1205"/>
      <c r="AB13" s="1206"/>
      <c r="AC13" s="1207"/>
      <c r="AD13" s="1207"/>
      <c r="AE13" s="1207"/>
      <c r="AF13" s="137"/>
      <c r="AG13" s="376"/>
    </row>
    <row r="14" spans="1:39" ht="15.75" customHeight="1" x14ac:dyDescent="0.15">
      <c r="A14" s="196"/>
      <c r="B14" s="1218"/>
      <c r="C14" s="1219"/>
      <c r="D14" s="940"/>
      <c r="E14" s="236" t="s">
        <v>749</v>
      </c>
      <c r="F14" s="236"/>
      <c r="G14" s="236"/>
      <c r="H14" s="236"/>
      <c r="I14" s="236"/>
      <c r="J14" s="236"/>
      <c r="K14" s="236"/>
      <c r="L14" s="236"/>
      <c r="M14" s="236"/>
      <c r="N14" s="236"/>
      <c r="O14" s="236"/>
      <c r="P14" s="236"/>
      <c r="Q14" s="236"/>
      <c r="R14" s="236"/>
      <c r="S14" s="236"/>
      <c r="T14" s="236"/>
      <c r="U14" s="236"/>
      <c r="V14" s="236"/>
      <c r="W14" s="1201"/>
      <c r="X14" s="1202"/>
      <c r="Y14" s="1274"/>
      <c r="Z14" s="1204" t="s">
        <v>19</v>
      </c>
      <c r="AA14" s="1205"/>
      <c r="AB14" s="1206"/>
      <c r="AC14" s="1207"/>
      <c r="AD14" s="1207"/>
      <c r="AE14" s="1207"/>
      <c r="AF14" s="137"/>
      <c r="AG14" s="376"/>
    </row>
    <row r="15" spans="1:39" ht="15.75" customHeight="1" x14ac:dyDescent="0.15">
      <c r="A15" s="196"/>
      <c r="B15" s="1218"/>
      <c r="C15" s="1219"/>
      <c r="D15" s="940"/>
      <c r="E15" s="236" t="s">
        <v>519</v>
      </c>
      <c r="F15" s="236"/>
      <c r="G15" s="236"/>
      <c r="H15" s="236"/>
      <c r="I15" s="236"/>
      <c r="J15" s="236"/>
      <c r="K15" s="236"/>
      <c r="L15" s="236"/>
      <c r="M15" s="236"/>
      <c r="N15" s="236"/>
      <c r="O15" s="236"/>
      <c r="P15" s="236"/>
      <c r="Q15" s="236"/>
      <c r="R15" s="236"/>
      <c r="S15" s="236"/>
      <c r="T15" s="236"/>
      <c r="U15" s="236"/>
      <c r="V15" s="236"/>
      <c r="W15" s="1201"/>
      <c r="X15" s="1202"/>
      <c r="Y15" s="1274"/>
      <c r="Z15" s="1204" t="s">
        <v>19</v>
      </c>
      <c r="AA15" s="1205"/>
      <c r="AB15" s="1206"/>
      <c r="AC15" s="1207"/>
      <c r="AD15" s="1207"/>
      <c r="AE15" s="1207"/>
      <c r="AF15" s="137"/>
      <c r="AG15" s="376"/>
    </row>
    <row r="16" spans="1:39" ht="15.75" customHeight="1" x14ac:dyDescent="0.15">
      <c r="A16" s="196"/>
      <c r="B16" s="1218"/>
      <c r="C16" s="1219"/>
      <c r="D16" s="940"/>
      <c r="E16" s="1041" t="s">
        <v>806</v>
      </c>
      <c r="F16" s="1041"/>
      <c r="G16" s="1041"/>
      <c r="H16" s="1041"/>
      <c r="I16" s="1041"/>
      <c r="J16" s="1041"/>
      <c r="K16" s="1041"/>
      <c r="L16" s="1041"/>
      <c r="M16" s="1041"/>
      <c r="N16" s="1041"/>
      <c r="O16" s="1041"/>
      <c r="P16" s="1041"/>
      <c r="Q16" s="1041"/>
      <c r="R16" s="1041"/>
      <c r="S16" s="1041"/>
      <c r="T16" s="1041"/>
      <c r="U16" s="1041"/>
      <c r="V16" s="1041"/>
      <c r="W16" s="1201"/>
      <c r="X16" s="1202"/>
      <c r="Y16" s="1202"/>
      <c r="Z16" s="1204" t="s">
        <v>19</v>
      </c>
      <c r="AA16" s="1205"/>
      <c r="AB16" s="1206"/>
      <c r="AC16" s="1207"/>
      <c r="AD16" s="1207"/>
      <c r="AE16" s="1207"/>
      <c r="AF16" s="137"/>
      <c r="AG16" s="376"/>
    </row>
    <row r="17" spans="1:33" ht="15.75" customHeight="1" x14ac:dyDescent="0.15">
      <c r="A17" s="196"/>
      <c r="B17" s="1218"/>
      <c r="C17" s="1219"/>
      <c r="D17" s="940"/>
      <c r="E17" s="1041" t="s">
        <v>807</v>
      </c>
      <c r="F17" s="1041"/>
      <c r="G17" s="1041"/>
      <c r="H17" s="1041"/>
      <c r="I17" s="1041"/>
      <c r="J17" s="1041"/>
      <c r="K17" s="1041"/>
      <c r="L17" s="1041"/>
      <c r="M17" s="1041"/>
      <c r="N17" s="1041"/>
      <c r="O17" s="1041"/>
      <c r="P17" s="1041"/>
      <c r="Q17" s="1041"/>
      <c r="R17" s="1041"/>
      <c r="S17" s="1041"/>
      <c r="T17" s="1041"/>
      <c r="U17" s="1041"/>
      <c r="V17" s="1041"/>
      <c r="W17" s="1201"/>
      <c r="X17" s="1202"/>
      <c r="Y17" s="1202"/>
      <c r="Z17" s="1204" t="s">
        <v>19</v>
      </c>
      <c r="AA17" s="1205"/>
      <c r="AB17" s="1206"/>
      <c r="AC17" s="1207"/>
      <c r="AD17" s="1207"/>
      <c r="AE17" s="1207"/>
      <c r="AF17" s="137"/>
      <c r="AG17" s="376"/>
    </row>
    <row r="18" spans="1:33" ht="15.75" customHeight="1" x14ac:dyDescent="0.15">
      <c r="A18" s="196"/>
      <c r="B18" s="1218"/>
      <c r="C18" s="1219"/>
      <c r="D18" s="940"/>
      <c r="E18" s="1041" t="s">
        <v>1081</v>
      </c>
      <c r="F18" s="1041"/>
      <c r="G18" s="1041"/>
      <c r="H18" s="1041"/>
      <c r="I18" s="1041"/>
      <c r="J18" s="1041"/>
      <c r="K18" s="1041"/>
      <c r="L18" s="1041"/>
      <c r="M18" s="1041"/>
      <c r="N18" s="1041"/>
      <c r="O18" s="1041"/>
      <c r="P18" s="1041"/>
      <c r="Q18" s="1041"/>
      <c r="R18" s="1041"/>
      <c r="S18" s="1041"/>
      <c r="T18" s="1041"/>
      <c r="U18" s="1041"/>
      <c r="V18" s="1041"/>
      <c r="W18" s="1201"/>
      <c r="X18" s="1202"/>
      <c r="Y18" s="1202"/>
      <c r="Z18" s="1204" t="s">
        <v>19</v>
      </c>
      <c r="AA18" s="1205"/>
      <c r="AB18" s="1206"/>
      <c r="AC18" s="1207"/>
      <c r="AD18" s="1207"/>
      <c r="AE18" s="1207"/>
      <c r="AF18" s="137"/>
      <c r="AG18" s="376"/>
    </row>
    <row r="19" spans="1:33" ht="15.75" customHeight="1" x14ac:dyDescent="0.15">
      <c r="A19" s="196"/>
      <c r="B19" s="1218"/>
      <c r="C19" s="1219"/>
      <c r="D19" s="940"/>
      <c r="E19" s="1126" t="s">
        <v>1082</v>
      </c>
      <c r="F19" s="1126"/>
      <c r="G19" s="1126"/>
      <c r="H19" s="1126"/>
      <c r="I19" s="1126"/>
      <c r="J19" s="1126"/>
      <c r="K19" s="1126"/>
      <c r="L19" s="1126"/>
      <c r="M19" s="1126"/>
      <c r="N19" s="1126"/>
      <c r="O19" s="1126"/>
      <c r="P19" s="1126"/>
      <c r="Q19" s="1126"/>
      <c r="R19" s="1126"/>
      <c r="S19" s="1126"/>
      <c r="T19" s="1126"/>
      <c r="U19" s="1126"/>
      <c r="V19" s="1126"/>
      <c r="W19" s="1201"/>
      <c r="X19" s="1202"/>
      <c r="Y19" s="1202"/>
      <c r="Z19" s="1204" t="s">
        <v>19</v>
      </c>
      <c r="AA19" s="1205"/>
      <c r="AB19" s="1206"/>
      <c r="AC19" s="805"/>
      <c r="AD19" s="805"/>
      <c r="AE19" s="805"/>
      <c r="AF19" s="137"/>
      <c r="AG19" s="376"/>
    </row>
    <row r="20" spans="1:33" ht="21" customHeight="1" x14ac:dyDescent="0.15">
      <c r="A20" s="196"/>
      <c r="B20" s="1218"/>
      <c r="C20" s="1219"/>
      <c r="D20" s="940"/>
      <c r="E20" s="1041" t="s">
        <v>808</v>
      </c>
      <c r="F20" s="1041"/>
      <c r="G20" s="1041"/>
      <c r="H20" s="1041"/>
      <c r="I20" s="1041"/>
      <c r="J20" s="1041"/>
      <c r="K20" s="1041"/>
      <c r="L20" s="1041"/>
      <c r="M20" s="1041"/>
      <c r="N20" s="1041"/>
      <c r="O20" s="1041"/>
      <c r="P20" s="1041"/>
      <c r="Q20" s="1041"/>
      <c r="R20" s="1041"/>
      <c r="S20" s="1041"/>
      <c r="T20" s="1041"/>
      <c r="U20" s="1041"/>
      <c r="V20" s="1041"/>
      <c r="W20" s="1201"/>
      <c r="X20" s="1202"/>
      <c r="Y20" s="1202"/>
      <c r="Z20" s="1204" t="s">
        <v>19</v>
      </c>
      <c r="AA20" s="1205"/>
      <c r="AB20" s="1206"/>
      <c r="AC20" s="1207"/>
      <c r="AD20" s="1207"/>
      <c r="AE20" s="1207"/>
      <c r="AF20" s="137"/>
      <c r="AG20" s="376"/>
    </row>
    <row r="21" spans="1:33" ht="15.75" customHeight="1" x14ac:dyDescent="0.15">
      <c r="A21" s="196"/>
      <c r="B21" s="1218"/>
      <c r="C21" s="1219"/>
      <c r="D21" s="387" t="s">
        <v>728</v>
      </c>
      <c r="E21" s="1041" t="s">
        <v>750</v>
      </c>
      <c r="F21" s="1041"/>
      <c r="G21" s="1041"/>
      <c r="H21" s="1041"/>
      <c r="I21" s="1041"/>
      <c r="J21" s="1041"/>
      <c r="K21" s="1041"/>
      <c r="L21" s="1041"/>
      <c r="M21" s="1041"/>
      <c r="N21" s="1041"/>
      <c r="O21" s="1041"/>
      <c r="P21" s="1041"/>
      <c r="Q21" s="1041"/>
      <c r="R21" s="1041"/>
      <c r="S21" s="1041"/>
      <c r="T21" s="1041"/>
      <c r="U21" s="1041"/>
      <c r="V21" s="1041"/>
      <c r="W21" s="1201"/>
      <c r="X21" s="1202"/>
      <c r="Y21" s="1202"/>
      <c r="Z21" s="1204" t="s">
        <v>19</v>
      </c>
      <c r="AA21" s="1205"/>
      <c r="AB21" s="1206"/>
      <c r="AC21" s="1207"/>
      <c r="AD21" s="1207"/>
      <c r="AE21" s="1207"/>
      <c r="AF21" s="137"/>
      <c r="AG21" s="376"/>
    </row>
    <row r="22" spans="1:33" ht="15.75" customHeight="1" x14ac:dyDescent="0.15">
      <c r="B22" s="1218"/>
      <c r="C22" s="1219"/>
      <c r="D22" s="940"/>
      <c r="E22" s="1041" t="s">
        <v>945</v>
      </c>
      <c r="F22" s="1041"/>
      <c r="G22" s="1041"/>
      <c r="H22" s="1041"/>
      <c r="I22" s="1041"/>
      <c r="J22" s="1041"/>
      <c r="K22" s="1041"/>
      <c r="L22" s="1041"/>
      <c r="M22" s="1041"/>
      <c r="N22" s="1041"/>
      <c r="O22" s="1041"/>
      <c r="P22" s="1041"/>
      <c r="Q22" s="1041"/>
      <c r="R22" s="1041"/>
      <c r="S22" s="1041"/>
      <c r="T22" s="1041"/>
      <c r="U22" s="1041"/>
      <c r="V22" s="1041"/>
      <c r="W22" s="1201"/>
      <c r="X22" s="1202"/>
      <c r="Y22" s="1202"/>
      <c r="Z22" s="1204" t="s">
        <v>19</v>
      </c>
      <c r="AA22" s="1205"/>
      <c r="AB22" s="1206"/>
      <c r="AC22" s="1207"/>
      <c r="AD22" s="1207"/>
      <c r="AE22" s="1207"/>
    </row>
    <row r="23" spans="1:33" ht="21" customHeight="1" x14ac:dyDescent="0.15">
      <c r="B23" s="1218"/>
      <c r="C23" s="1219"/>
      <c r="D23" s="770"/>
      <c r="E23" s="1041" t="s">
        <v>1150</v>
      </c>
      <c r="F23" s="1041"/>
      <c r="G23" s="1041"/>
      <c r="H23" s="1041"/>
      <c r="I23" s="1041"/>
      <c r="J23" s="1041"/>
      <c r="K23" s="1041"/>
      <c r="L23" s="1041"/>
      <c r="M23" s="1041"/>
      <c r="N23" s="1041"/>
      <c r="O23" s="1041"/>
      <c r="P23" s="1041"/>
      <c r="Q23" s="1041"/>
      <c r="R23" s="1041"/>
      <c r="S23" s="1041"/>
      <c r="T23" s="1041"/>
      <c r="U23" s="1041"/>
      <c r="V23" s="1041"/>
      <c r="W23" s="1201"/>
      <c r="X23" s="1202"/>
      <c r="Y23" s="1202"/>
      <c r="Z23" s="1204" t="s">
        <v>19</v>
      </c>
      <c r="AA23" s="1205"/>
      <c r="AB23" s="1206"/>
      <c r="AC23" s="1207"/>
      <c r="AD23" s="1207"/>
      <c r="AE23" s="1207"/>
    </row>
    <row r="24" spans="1:33" ht="21" customHeight="1" thickBot="1" x14ac:dyDescent="0.2">
      <c r="A24" s="377"/>
      <c r="B24" s="1220"/>
      <c r="C24" s="1221"/>
      <c r="D24" s="769"/>
      <c r="E24" s="1284" t="s">
        <v>1034</v>
      </c>
      <c r="F24" s="1284"/>
      <c r="G24" s="1284"/>
      <c r="H24" s="1284"/>
      <c r="I24" s="1284"/>
      <c r="J24" s="1284"/>
      <c r="K24" s="1284"/>
      <c r="L24" s="1284"/>
      <c r="M24" s="1284"/>
      <c r="N24" s="1284"/>
      <c r="O24" s="1284"/>
      <c r="P24" s="1284"/>
      <c r="Q24" s="1284"/>
      <c r="R24" s="1284"/>
      <c r="S24" s="1284"/>
      <c r="T24" s="1284"/>
      <c r="U24" s="1284"/>
      <c r="V24" s="1284"/>
      <c r="W24" s="1258"/>
      <c r="X24" s="1259"/>
      <c r="Y24" s="1259"/>
      <c r="Z24" s="1261" t="s">
        <v>19</v>
      </c>
      <c r="AA24" s="1262"/>
      <c r="AB24" s="1263"/>
      <c r="AC24" s="1207"/>
      <c r="AD24" s="1207"/>
      <c r="AE24" s="1207"/>
      <c r="AF24" s="378"/>
    </row>
    <row r="25" spans="1:33" ht="16.5" customHeight="1" x14ac:dyDescent="0.15">
      <c r="A25" s="377"/>
      <c r="B25" s="1183" t="s">
        <v>1036</v>
      </c>
      <c r="C25" s="1183"/>
      <c r="D25" s="1183"/>
      <c r="E25" s="1183"/>
      <c r="F25" s="1183"/>
      <c r="G25" s="1183"/>
      <c r="H25" s="1183"/>
      <c r="I25" s="1183"/>
      <c r="J25" s="1183"/>
      <c r="K25" s="1183"/>
      <c r="L25" s="1183"/>
      <c r="M25" s="1183"/>
      <c r="N25" s="1183"/>
      <c r="O25" s="1183"/>
      <c r="P25" s="1183"/>
      <c r="Q25" s="1183"/>
      <c r="R25" s="1183"/>
      <c r="S25" s="1183"/>
      <c r="T25" s="1183"/>
      <c r="U25" s="1183"/>
      <c r="V25" s="1183"/>
      <c r="W25" s="1183"/>
      <c r="X25" s="1183"/>
      <c r="Y25" s="1183"/>
      <c r="Z25" s="1183"/>
      <c r="AA25" s="1183"/>
      <c r="AB25" s="1183"/>
      <c r="AC25" s="1183"/>
      <c r="AD25" s="1183"/>
      <c r="AE25" s="1183"/>
      <c r="AF25" s="378"/>
    </row>
    <row r="26" spans="1:33" ht="16.5" customHeight="1" x14ac:dyDescent="0.15">
      <c r="A26" s="377"/>
      <c r="B26" s="1183"/>
      <c r="C26" s="1183"/>
      <c r="D26" s="1183"/>
      <c r="E26" s="1183"/>
      <c r="F26" s="1183"/>
      <c r="G26" s="1183"/>
      <c r="H26" s="1183"/>
      <c r="I26" s="1183"/>
      <c r="J26" s="1183"/>
      <c r="K26" s="1183"/>
      <c r="L26" s="1183"/>
      <c r="M26" s="1183"/>
      <c r="N26" s="1183"/>
      <c r="O26" s="1183"/>
      <c r="P26" s="1183"/>
      <c r="Q26" s="1183"/>
      <c r="R26" s="1183"/>
      <c r="S26" s="1183"/>
      <c r="T26" s="1183"/>
      <c r="U26" s="1183"/>
      <c r="V26" s="1183"/>
      <c r="W26" s="1183"/>
      <c r="X26" s="1183"/>
      <c r="Y26" s="1183"/>
      <c r="Z26" s="1183"/>
      <c r="AA26" s="1183"/>
      <c r="AB26" s="1183"/>
      <c r="AC26" s="1183"/>
      <c r="AD26" s="1183"/>
      <c r="AE26" s="1183"/>
      <c r="AF26" s="378"/>
    </row>
    <row r="27" spans="1:33" ht="12.6" customHeight="1" x14ac:dyDescent="0.15">
      <c r="A27" s="377"/>
      <c r="B27" s="1183"/>
      <c r="C27" s="1183"/>
      <c r="D27" s="1183"/>
      <c r="E27" s="1183"/>
      <c r="F27" s="1183"/>
      <c r="G27" s="1183"/>
      <c r="H27" s="1183"/>
      <c r="I27" s="1183"/>
      <c r="J27" s="1183"/>
      <c r="K27" s="1183"/>
      <c r="L27" s="1183"/>
      <c r="M27" s="1183"/>
      <c r="N27" s="1183"/>
      <c r="O27" s="1183"/>
      <c r="P27" s="1183"/>
      <c r="Q27" s="1183"/>
      <c r="R27" s="1183"/>
      <c r="S27" s="1183"/>
      <c r="T27" s="1183"/>
      <c r="U27" s="1183"/>
      <c r="V27" s="1183"/>
      <c r="W27" s="1183"/>
      <c r="X27" s="1183"/>
      <c r="Y27" s="1183"/>
      <c r="Z27" s="1183"/>
      <c r="AA27" s="1183"/>
      <c r="AB27" s="1183"/>
      <c r="AC27" s="1183"/>
      <c r="AD27" s="1183"/>
      <c r="AE27" s="1183"/>
      <c r="AF27" s="378"/>
    </row>
    <row r="28" spans="1:33" ht="12.6" customHeight="1" x14ac:dyDescent="0.15">
      <c r="A28" s="377"/>
      <c r="B28" s="1183"/>
      <c r="C28" s="1183"/>
      <c r="D28" s="1183"/>
      <c r="E28" s="1183"/>
      <c r="F28" s="1183"/>
      <c r="G28" s="1183"/>
      <c r="H28" s="1183"/>
      <c r="I28" s="1183"/>
      <c r="J28" s="1183"/>
      <c r="K28" s="1183"/>
      <c r="L28" s="1183"/>
      <c r="M28" s="1183"/>
      <c r="N28" s="1183"/>
      <c r="O28" s="1183"/>
      <c r="P28" s="1183"/>
      <c r="Q28" s="1183"/>
      <c r="R28" s="1183"/>
      <c r="S28" s="1183"/>
      <c r="T28" s="1183"/>
      <c r="U28" s="1183"/>
      <c r="V28" s="1183"/>
      <c r="W28" s="1183"/>
      <c r="X28" s="1183"/>
      <c r="Y28" s="1183"/>
      <c r="Z28" s="1183"/>
      <c r="AA28" s="1183"/>
      <c r="AB28" s="1183"/>
      <c r="AC28" s="1183"/>
      <c r="AD28" s="1183"/>
      <c r="AE28" s="1183"/>
      <c r="AF28" s="378"/>
    </row>
    <row r="29" spans="1:33" ht="5.25" customHeight="1" x14ac:dyDescent="0.15">
      <c r="A29" s="377"/>
      <c r="B29" s="196"/>
      <c r="C29" s="196"/>
      <c r="D29" s="196"/>
      <c r="E29" s="196"/>
      <c r="F29" s="196"/>
      <c r="G29" s="196"/>
      <c r="H29" s="196"/>
      <c r="I29" s="196"/>
      <c r="J29" s="196"/>
      <c r="K29" s="196"/>
      <c r="L29" s="196"/>
      <c r="M29" s="196"/>
      <c r="N29" s="196"/>
      <c r="O29" s="196"/>
      <c r="P29" s="196"/>
      <c r="Q29" s="196"/>
      <c r="R29" s="196"/>
      <c r="S29" s="196"/>
      <c r="T29" s="196"/>
      <c r="U29" s="196"/>
      <c r="V29" s="196"/>
      <c r="W29" s="196"/>
      <c r="X29" s="196"/>
      <c r="Y29" s="196"/>
      <c r="Z29" s="196"/>
      <c r="AA29" s="196"/>
      <c r="AB29" s="196"/>
      <c r="AC29" s="196"/>
      <c r="AD29" s="196"/>
      <c r="AE29" s="196"/>
      <c r="AF29" s="378"/>
    </row>
    <row r="30" spans="1:33" ht="12.6" customHeight="1" x14ac:dyDescent="0.15">
      <c r="A30" s="377"/>
      <c r="B30" s="372"/>
      <c r="C30" s="372"/>
      <c r="D30" s="372"/>
      <c r="E30" s="372"/>
      <c r="F30" s="372"/>
      <c r="G30" s="372"/>
      <c r="H30" s="372"/>
      <c r="I30" s="372"/>
      <c r="J30" s="372"/>
      <c r="K30" s="372"/>
      <c r="L30" s="372"/>
      <c r="M30" s="372"/>
      <c r="N30" s="372"/>
      <c r="O30" s="372"/>
      <c r="P30" s="372"/>
      <c r="Q30" s="372"/>
      <c r="R30" s="372"/>
      <c r="S30" s="372"/>
      <c r="T30" s="372"/>
      <c r="U30" s="372"/>
      <c r="V30" s="372"/>
      <c r="W30" s="372"/>
      <c r="X30" s="372"/>
      <c r="Y30" s="372"/>
      <c r="Z30" s="372"/>
      <c r="AA30" s="378"/>
      <c r="AB30" s="378"/>
      <c r="AC30" s="372"/>
      <c r="AD30" s="378"/>
      <c r="AE30" s="378"/>
      <c r="AF30" s="378"/>
    </row>
    <row r="31" spans="1:33" ht="3.75" customHeight="1" x14ac:dyDescent="0.15">
      <c r="A31" s="377"/>
      <c r="B31" s="376"/>
      <c r="C31" s="376"/>
      <c r="D31" s="376"/>
      <c r="E31" s="376"/>
      <c r="F31" s="376"/>
      <c r="G31" s="376"/>
      <c r="H31" s="376"/>
      <c r="I31" s="376"/>
      <c r="J31" s="376"/>
      <c r="K31" s="376"/>
      <c r="L31" s="376"/>
      <c r="M31" s="376"/>
      <c r="N31" s="376"/>
      <c r="O31" s="376"/>
      <c r="P31" s="376"/>
      <c r="Q31" s="376"/>
      <c r="R31" s="376"/>
      <c r="S31" s="376"/>
      <c r="T31" s="376"/>
      <c r="U31" s="376"/>
      <c r="V31" s="376"/>
      <c r="W31" s="376"/>
      <c r="X31" s="376"/>
      <c r="Y31" s="376"/>
      <c r="Z31" s="376"/>
      <c r="AA31" s="376"/>
      <c r="AB31" s="378"/>
      <c r="AC31" s="376"/>
      <c r="AD31" s="376"/>
      <c r="AE31" s="378"/>
      <c r="AF31" s="378"/>
    </row>
    <row r="32" spans="1:33" ht="11.25" customHeight="1" x14ac:dyDescent="0.15">
      <c r="A32" s="377"/>
      <c r="B32" s="378"/>
      <c r="C32" s="378"/>
      <c r="D32" s="378"/>
      <c r="E32" s="378"/>
      <c r="F32" s="378"/>
      <c r="G32" s="378"/>
      <c r="H32" s="378"/>
      <c r="I32" s="378"/>
      <c r="J32" s="378"/>
      <c r="K32" s="378"/>
      <c r="L32" s="378"/>
      <c r="M32" s="378"/>
      <c r="N32" s="378"/>
      <c r="O32" s="378"/>
      <c r="P32" s="378"/>
      <c r="Q32" s="378"/>
      <c r="R32" s="378"/>
      <c r="S32" s="378"/>
      <c r="T32" s="378"/>
      <c r="U32" s="378"/>
      <c r="V32" s="378"/>
      <c r="W32" s="378"/>
      <c r="X32" s="378"/>
      <c r="Y32" s="378"/>
      <c r="Z32" s="378"/>
      <c r="AA32" s="378"/>
      <c r="AB32" s="378"/>
      <c r="AC32" s="378"/>
      <c r="AD32" s="378"/>
      <c r="AE32" s="378"/>
      <c r="AF32" s="378"/>
    </row>
    <row r="33" spans="1:33" s="362" customFormat="1" ht="16.5" customHeight="1" x14ac:dyDescent="0.15">
      <c r="A33" s="1213" t="s">
        <v>695</v>
      </c>
      <c r="B33" s="1213"/>
      <c r="C33" s="1214"/>
      <c r="D33" s="1215"/>
      <c r="E33" s="388" t="s">
        <v>460</v>
      </c>
      <c r="F33" s="1255"/>
      <c r="G33" s="1256"/>
      <c r="H33" s="388" t="s">
        <v>461</v>
      </c>
      <c r="I33" s="1189"/>
      <c r="J33" s="1190"/>
      <c r="K33" s="388" t="s">
        <v>462</v>
      </c>
      <c r="L33" s="372"/>
      <c r="M33" s="372"/>
      <c r="N33" s="372"/>
      <c r="O33" s="372"/>
      <c r="P33" s="372"/>
      <c r="Q33" s="372"/>
      <c r="R33" s="372"/>
      <c r="S33" s="372"/>
      <c r="T33" s="372"/>
      <c r="U33" s="372"/>
      <c r="V33" s="372"/>
      <c r="W33" s="372"/>
      <c r="X33" s="372"/>
      <c r="Y33" s="372"/>
      <c r="Z33" s="372"/>
      <c r="AA33" s="378"/>
      <c r="AB33" s="378"/>
      <c r="AC33" s="372"/>
      <c r="AD33" s="378"/>
      <c r="AE33" s="378"/>
      <c r="AF33" s="378"/>
      <c r="AG33" s="370"/>
    </row>
    <row r="34" spans="1:33" ht="19.5" customHeight="1" x14ac:dyDescent="0.15">
      <c r="A34" s="389"/>
      <c r="B34" s="370"/>
      <c r="C34" s="370"/>
      <c r="D34" s="390"/>
      <c r="E34" s="390"/>
      <c r="F34" s="1273" t="s">
        <v>568</v>
      </c>
      <c r="G34" s="1273"/>
      <c r="H34" s="1273"/>
      <c r="I34" s="1273"/>
      <c r="J34" s="1273"/>
      <c r="K34" s="1273"/>
      <c r="L34" s="391" t="s">
        <v>476</v>
      </c>
      <c r="M34" s="1267"/>
      <c r="N34" s="1268"/>
      <c r="O34" s="1266" t="s">
        <v>487</v>
      </c>
      <c r="P34" s="1266"/>
      <c r="Q34" s="1267"/>
      <c r="R34" s="1268"/>
      <c r="S34" s="1268"/>
      <c r="T34" s="392" t="s">
        <v>480</v>
      </c>
      <c r="U34" s="393" t="s">
        <v>477</v>
      </c>
      <c r="V34" s="1282"/>
      <c r="W34" s="1283"/>
      <c r="X34" s="1283"/>
      <c r="Y34" s="1283"/>
      <c r="Z34" s="1283"/>
      <c r="AA34" s="1283"/>
      <c r="AB34" s="1283"/>
      <c r="AC34" s="1283"/>
      <c r="AD34" s="394" t="s">
        <v>454</v>
      </c>
      <c r="AE34" s="395"/>
      <c r="AF34" s="383"/>
    </row>
    <row r="35" spans="1:33" ht="18" customHeight="1" x14ac:dyDescent="0.15">
      <c r="A35" s="389"/>
      <c r="B35" s="389"/>
      <c r="C35" s="389"/>
      <c r="D35" s="389"/>
      <c r="E35" s="389"/>
      <c r="F35" s="389"/>
      <c r="G35" s="389"/>
      <c r="H35" s="389"/>
      <c r="I35" s="389"/>
      <c r="J35" s="389"/>
      <c r="K35" s="389"/>
      <c r="L35" s="1269" t="s">
        <v>478</v>
      </c>
      <c r="M35" s="1269"/>
      <c r="N35" s="1269"/>
      <c r="O35" s="1264"/>
      <c r="P35" s="1265"/>
      <c r="Q35" s="1265"/>
      <c r="R35" s="1265"/>
      <c r="S35" s="1265"/>
      <c r="T35" s="1265"/>
      <c r="U35" s="1265"/>
      <c r="V35" s="1265"/>
      <c r="W35" s="1265"/>
      <c r="X35" s="1265"/>
      <c r="Y35" s="1265"/>
      <c r="Z35" s="1265"/>
      <c r="AA35" s="1265"/>
      <c r="AB35" s="1265"/>
      <c r="AC35" s="1265"/>
      <c r="AD35" s="854"/>
      <c r="AE35" s="383"/>
      <c r="AF35" s="383"/>
    </row>
    <row r="36" spans="1:33" ht="18" customHeight="1" x14ac:dyDescent="0.15">
      <c r="A36" s="389"/>
      <c r="B36" s="389"/>
      <c r="C36" s="389"/>
      <c r="D36" s="389"/>
      <c r="E36" s="389"/>
      <c r="F36" s="389"/>
      <c r="G36" s="389"/>
      <c r="H36" s="389"/>
      <c r="I36" s="389"/>
      <c r="J36" s="389"/>
      <c r="K36" s="389"/>
      <c r="L36" s="1231" t="s">
        <v>479</v>
      </c>
      <c r="M36" s="1231"/>
      <c r="N36" s="1231"/>
      <c r="O36" s="1264"/>
      <c r="P36" s="1270"/>
      <c r="Q36" s="1270"/>
      <c r="R36" s="1270"/>
      <c r="S36" s="1270"/>
      <c r="T36" s="1270"/>
      <c r="U36" s="1270"/>
      <c r="V36" s="1270"/>
      <c r="W36" s="1270"/>
      <c r="X36" s="1270"/>
      <c r="Y36" s="1270"/>
      <c r="Z36" s="1270"/>
      <c r="AA36" s="1270"/>
      <c r="AB36" s="1270"/>
      <c r="AC36" s="1270"/>
      <c r="AD36" s="856"/>
      <c r="AE36" s="383"/>
      <c r="AF36" s="376"/>
    </row>
    <row r="37" spans="1:33" ht="18" customHeight="1" x14ac:dyDescent="0.15">
      <c r="A37" s="389"/>
      <c r="B37" s="389"/>
      <c r="C37" s="389"/>
      <c r="D37" s="389"/>
      <c r="E37" s="389"/>
      <c r="F37" s="389"/>
      <c r="G37" s="389"/>
      <c r="H37" s="389"/>
      <c r="I37" s="389"/>
      <c r="J37" s="389"/>
      <c r="K37" s="389"/>
      <c r="L37" s="396"/>
      <c r="M37" s="1212"/>
      <c r="N37" s="1212"/>
      <c r="O37" s="397" t="s">
        <v>16</v>
      </c>
      <c r="P37" s="398"/>
      <c r="Q37" s="1233"/>
      <c r="R37" s="1257"/>
      <c r="S37" s="1257"/>
      <c r="T37" s="1224" t="s">
        <v>685</v>
      </c>
      <c r="U37" s="1224"/>
      <c r="V37" s="1280"/>
      <c r="W37" s="1281"/>
      <c r="X37" s="1281"/>
      <c r="Y37" s="1281"/>
      <c r="Z37" s="1281"/>
      <c r="AA37" s="1281"/>
      <c r="AB37" s="1281"/>
      <c r="AC37" s="1281"/>
      <c r="AD37" s="399" t="s">
        <v>454</v>
      </c>
      <c r="AE37" s="395"/>
      <c r="AF37" s="395"/>
    </row>
    <row r="38" spans="1:33" ht="18" customHeight="1" x14ac:dyDescent="0.15">
      <c r="A38" s="389"/>
      <c r="B38" s="389"/>
      <c r="C38" s="389"/>
      <c r="D38" s="389"/>
      <c r="E38" s="389"/>
      <c r="F38" s="389"/>
      <c r="G38" s="389"/>
      <c r="H38" s="389"/>
      <c r="I38" s="389"/>
      <c r="J38" s="389"/>
      <c r="K38" s="389"/>
      <c r="L38" s="1231" t="s">
        <v>512</v>
      </c>
      <c r="M38" s="1231"/>
      <c r="N38" s="1231"/>
      <c r="O38" s="1238"/>
      <c r="P38" s="1239"/>
      <c r="Q38" s="1239"/>
      <c r="R38" s="1239"/>
      <c r="S38" s="1239"/>
      <c r="T38" s="1239"/>
      <c r="U38" s="1239"/>
      <c r="V38" s="1239"/>
      <c r="W38" s="1239"/>
      <c r="X38" s="1239"/>
      <c r="Y38" s="1239"/>
      <c r="Z38" s="1239"/>
      <c r="AA38" s="1239"/>
      <c r="AB38" s="1239"/>
      <c r="AC38" s="1239"/>
      <c r="AD38" s="1239"/>
      <c r="AE38" s="383"/>
      <c r="AF38" s="383"/>
    </row>
    <row r="39" spans="1:33" ht="18" customHeight="1" x14ac:dyDescent="0.15">
      <c r="A39" s="389"/>
      <c r="B39" s="389"/>
      <c r="C39" s="389"/>
      <c r="D39" s="389"/>
      <c r="E39" s="389"/>
      <c r="F39" s="389"/>
      <c r="G39" s="389"/>
      <c r="H39" s="389"/>
      <c r="I39" s="389"/>
      <c r="J39" s="389"/>
      <c r="K39" s="389"/>
      <c r="L39" s="1225" t="s">
        <v>8</v>
      </c>
      <c r="M39" s="1225"/>
      <c r="N39" s="1225"/>
      <c r="O39" s="1226"/>
      <c r="P39" s="1227"/>
      <c r="Q39" s="1227"/>
      <c r="R39" s="1227"/>
      <c r="S39" s="1227"/>
      <c r="T39" s="1227"/>
      <c r="U39" s="1227"/>
      <c r="V39" s="1227"/>
      <c r="W39" s="1227"/>
      <c r="X39" s="1227"/>
      <c r="Y39" s="1227"/>
      <c r="Z39" s="1227"/>
      <c r="AA39" s="1227"/>
      <c r="AB39" s="1227"/>
      <c r="AC39" s="1227"/>
      <c r="AD39" s="1227"/>
      <c r="AE39" s="400"/>
      <c r="AF39" s="383"/>
    </row>
    <row r="40" spans="1:33" ht="11.25" customHeight="1" x14ac:dyDescent="0.15">
      <c r="A40" s="389"/>
      <c r="B40" s="389"/>
      <c r="C40" s="389"/>
      <c r="D40" s="389"/>
      <c r="E40" s="389"/>
      <c r="F40" s="389"/>
      <c r="G40" s="389"/>
      <c r="H40" s="389"/>
      <c r="I40" s="389"/>
      <c r="J40" s="389"/>
      <c r="K40" s="389"/>
      <c r="L40" s="396"/>
      <c r="M40" s="396"/>
      <c r="N40" s="396"/>
      <c r="O40" s="401"/>
      <c r="P40" s="401"/>
      <c r="Q40" s="401"/>
      <c r="R40" s="401"/>
      <c r="S40" s="401"/>
      <c r="T40" s="401"/>
      <c r="U40" s="401"/>
      <c r="V40" s="401"/>
      <c r="W40" s="401"/>
      <c r="X40" s="401"/>
      <c r="Y40" s="401"/>
      <c r="Z40" s="401"/>
      <c r="AA40" s="401"/>
      <c r="AB40" s="401"/>
      <c r="AC40" s="401"/>
      <c r="AD40" s="401"/>
      <c r="AE40" s="383"/>
      <c r="AF40" s="383"/>
    </row>
    <row r="41" spans="1:33" ht="15" hidden="1" customHeight="1" x14ac:dyDescent="0.15">
      <c r="A41" s="389"/>
      <c r="B41" s="370"/>
      <c r="C41" s="370"/>
      <c r="D41" s="401"/>
      <c r="E41" s="401"/>
      <c r="F41" s="1237" t="s">
        <v>569</v>
      </c>
      <c r="G41" s="1237"/>
      <c r="H41" s="1237"/>
      <c r="I41" s="1237"/>
      <c r="J41" s="1237"/>
      <c r="K41" s="1237"/>
      <c r="L41" s="402"/>
      <c r="M41" s="402"/>
      <c r="N41" s="402"/>
      <c r="O41" s="1235" t="s">
        <v>573</v>
      </c>
      <c r="P41" s="1235"/>
      <c r="Q41" s="1235"/>
      <c r="R41" s="1235"/>
      <c r="S41" s="1235"/>
      <c r="T41" s="1235"/>
      <c r="U41" s="1235"/>
      <c r="V41" s="1235"/>
      <c r="W41" s="1235"/>
      <c r="X41" s="1235"/>
      <c r="Y41" s="1235"/>
      <c r="Z41" s="1235"/>
      <c r="AA41" s="1235"/>
      <c r="AB41" s="1235"/>
      <c r="AC41" s="1235"/>
      <c r="AD41" s="1235"/>
      <c r="AE41" s="383"/>
      <c r="AF41" s="383"/>
    </row>
    <row r="42" spans="1:33" ht="18" hidden="1" customHeight="1" x14ac:dyDescent="0.15">
      <c r="A42" s="389"/>
      <c r="B42" s="389"/>
      <c r="C42" s="389"/>
      <c r="D42" s="389"/>
      <c r="E42" s="389"/>
      <c r="F42" s="1236" t="s">
        <v>536</v>
      </c>
      <c r="G42" s="1236"/>
      <c r="H42" s="1236"/>
      <c r="I42" s="1236"/>
      <c r="J42" s="1236"/>
      <c r="K42" s="1236"/>
      <c r="L42" s="1236"/>
      <c r="M42" s="1236"/>
      <c r="N42" s="1236"/>
      <c r="O42" s="1240"/>
      <c r="P42" s="1241"/>
      <c r="Q42" s="1241"/>
      <c r="R42" s="1241"/>
      <c r="S42" s="1241"/>
      <c r="T42" s="1241"/>
      <c r="U42" s="1241"/>
      <c r="V42" s="1241"/>
      <c r="W42" s="1241"/>
      <c r="X42" s="1241"/>
      <c r="Y42" s="1241"/>
      <c r="Z42" s="1241"/>
      <c r="AA42" s="1241"/>
      <c r="AB42" s="1241"/>
      <c r="AC42" s="1241"/>
      <c r="AD42" s="854"/>
      <c r="AE42" s="383"/>
      <c r="AF42" s="383"/>
    </row>
    <row r="43" spans="1:33" ht="18" hidden="1" customHeight="1" x14ac:dyDescent="0.15">
      <c r="A43" s="389"/>
      <c r="B43" s="389"/>
      <c r="C43" s="389"/>
      <c r="D43" s="389"/>
      <c r="E43" s="389"/>
      <c r="F43" s="389"/>
      <c r="G43" s="376"/>
      <c r="H43" s="389"/>
      <c r="I43" s="389"/>
      <c r="J43" s="389"/>
      <c r="K43" s="389"/>
      <c r="L43" s="1232" t="s">
        <v>108</v>
      </c>
      <c r="M43" s="1232"/>
      <c r="N43" s="1232"/>
      <c r="O43" s="1226"/>
      <c r="P43" s="1228"/>
      <c r="Q43" s="1228"/>
      <c r="R43" s="1228"/>
      <c r="S43" s="1228"/>
      <c r="T43" s="1228"/>
      <c r="U43" s="1228"/>
      <c r="V43" s="1228"/>
      <c r="W43" s="1228"/>
      <c r="X43" s="1228"/>
      <c r="Y43" s="1228"/>
      <c r="Z43" s="1228"/>
      <c r="AA43" s="1228"/>
      <c r="AB43" s="1228"/>
      <c r="AC43" s="1228"/>
      <c r="AD43" s="857"/>
      <c r="AE43" s="383"/>
      <c r="AF43" s="383"/>
    </row>
    <row r="44" spans="1:33" ht="18" hidden="1" customHeight="1" x14ac:dyDescent="0.15">
      <c r="A44" s="389"/>
      <c r="B44" s="389"/>
      <c r="C44" s="389"/>
      <c r="D44" s="389"/>
      <c r="E44" s="389"/>
      <c r="F44" s="389"/>
      <c r="G44" s="376"/>
      <c r="H44" s="389"/>
      <c r="I44" s="389"/>
      <c r="J44" s="389"/>
      <c r="K44" s="389"/>
      <c r="L44" s="403"/>
      <c r="M44" s="403"/>
      <c r="N44" s="403"/>
      <c r="O44" s="397" t="s">
        <v>16</v>
      </c>
      <c r="P44" s="398"/>
      <c r="Q44" s="1233"/>
      <c r="R44" s="1234"/>
      <c r="S44" s="1234"/>
      <c r="T44" s="1224" t="s">
        <v>477</v>
      </c>
      <c r="U44" s="1224"/>
      <c r="V44" s="1229"/>
      <c r="W44" s="1254"/>
      <c r="X44" s="1254"/>
      <c r="Y44" s="1254"/>
      <c r="Z44" s="1254"/>
      <c r="AA44" s="1254"/>
      <c r="AB44" s="1254"/>
      <c r="AC44" s="1254"/>
      <c r="AD44" s="399" t="s">
        <v>454</v>
      </c>
      <c r="AE44" s="383"/>
      <c r="AF44" s="383"/>
    </row>
    <row r="45" spans="1:33" ht="18" hidden="1" customHeight="1" x14ac:dyDescent="0.15">
      <c r="A45" s="389"/>
      <c r="B45" s="389"/>
      <c r="C45" s="389"/>
      <c r="D45" s="389"/>
      <c r="E45" s="389"/>
      <c r="F45" s="389"/>
      <c r="G45" s="376"/>
      <c r="H45" s="389"/>
      <c r="I45" s="389"/>
      <c r="J45" s="389"/>
      <c r="K45" s="389"/>
      <c r="L45" s="1232" t="s">
        <v>511</v>
      </c>
      <c r="M45" s="1232"/>
      <c r="N45" s="1232"/>
      <c r="O45" s="1226"/>
      <c r="P45" s="1228"/>
      <c r="Q45" s="1228"/>
      <c r="R45" s="1228"/>
      <c r="S45" s="1228"/>
      <c r="T45" s="1228"/>
      <c r="U45" s="1228"/>
      <c r="V45" s="1228"/>
      <c r="W45" s="1228"/>
      <c r="X45" s="1228"/>
      <c r="Y45" s="1228"/>
      <c r="Z45" s="1228"/>
      <c r="AA45" s="1228"/>
      <c r="AB45" s="1228"/>
      <c r="AC45" s="1228"/>
      <c r="AD45" s="857"/>
      <c r="AE45" s="383"/>
      <c r="AF45" s="383"/>
    </row>
    <row r="46" spans="1:33" ht="18" hidden="1" customHeight="1" x14ac:dyDescent="0.15">
      <c r="A46" s="389"/>
      <c r="B46" s="389"/>
      <c r="C46" s="389"/>
      <c r="D46" s="389"/>
      <c r="E46" s="389"/>
      <c r="F46" s="389"/>
      <c r="G46" s="376"/>
      <c r="H46" s="389"/>
      <c r="I46" s="389"/>
      <c r="J46" s="389"/>
      <c r="K46" s="389"/>
      <c r="L46" s="1231" t="s">
        <v>512</v>
      </c>
      <c r="M46" s="1231"/>
      <c r="N46" s="1231"/>
      <c r="O46" s="1226"/>
      <c r="P46" s="1228"/>
      <c r="Q46" s="1228"/>
      <c r="R46" s="1228"/>
      <c r="S46" s="1228"/>
      <c r="T46" s="1228"/>
      <c r="U46" s="1228"/>
      <c r="V46" s="1228"/>
      <c r="W46" s="1228"/>
      <c r="X46" s="1228"/>
      <c r="Y46" s="1228"/>
      <c r="Z46" s="1228"/>
      <c r="AA46" s="1228"/>
      <c r="AB46" s="1228"/>
      <c r="AC46" s="1228"/>
      <c r="AD46" s="857"/>
      <c r="AE46" s="383"/>
      <c r="AF46" s="383"/>
    </row>
    <row r="47" spans="1:33" ht="18" hidden="1" customHeight="1" x14ac:dyDescent="0.15">
      <c r="A47" s="377"/>
      <c r="B47" s="378"/>
      <c r="C47" s="378"/>
      <c r="D47" s="389"/>
      <c r="E47" s="378"/>
      <c r="F47" s="378"/>
      <c r="G47" s="378"/>
      <c r="H47" s="378"/>
      <c r="I47" s="378"/>
      <c r="J47" s="378"/>
      <c r="K47" s="378"/>
      <c r="L47" s="1225" t="s">
        <v>8</v>
      </c>
      <c r="M47" s="1225"/>
      <c r="N47" s="1225"/>
      <c r="O47" s="1226"/>
      <c r="P47" s="1228"/>
      <c r="Q47" s="1228"/>
      <c r="R47" s="1228"/>
      <c r="S47" s="1228"/>
      <c r="T47" s="1228"/>
      <c r="U47" s="1228"/>
      <c r="V47" s="1228"/>
      <c r="W47" s="1228"/>
      <c r="X47" s="1228"/>
      <c r="Y47" s="1228"/>
      <c r="Z47" s="1228"/>
      <c r="AA47" s="1228"/>
      <c r="AB47" s="1228"/>
      <c r="AC47" s="1228"/>
      <c r="AD47" s="1228"/>
      <c r="AE47" s="378"/>
      <c r="AF47" s="378"/>
    </row>
    <row r="48" spans="1:33" ht="3" customHeight="1" x14ac:dyDescent="0.15">
      <c r="A48" s="377"/>
      <c r="B48" s="378"/>
      <c r="C48" s="378"/>
      <c r="D48" s="378"/>
      <c r="E48" s="378"/>
      <c r="F48" s="378"/>
      <c r="G48" s="378"/>
      <c r="H48" s="378"/>
      <c r="I48" s="378"/>
      <c r="J48" s="378"/>
      <c r="K48" s="378"/>
      <c r="L48" s="378"/>
      <c r="M48" s="378"/>
      <c r="N48" s="378"/>
      <c r="O48" s="378"/>
      <c r="P48" s="378"/>
      <c r="Q48" s="378"/>
      <c r="R48" s="378"/>
      <c r="S48" s="378"/>
      <c r="T48" s="378"/>
      <c r="U48" s="378"/>
      <c r="V48" s="378"/>
      <c r="W48" s="378"/>
      <c r="X48" s="378"/>
      <c r="Y48" s="378"/>
      <c r="Z48" s="378"/>
      <c r="AA48" s="378"/>
      <c r="AB48" s="378"/>
      <c r="AC48" s="378"/>
      <c r="AD48" s="378"/>
      <c r="AE48" s="378"/>
      <c r="AF48" s="378"/>
    </row>
    <row r="49" spans="27:32" ht="72" customHeight="1" x14ac:dyDescent="0.15"/>
    <row r="50" spans="27:32" ht="19.5" customHeight="1" x14ac:dyDescent="0.15">
      <c r="AA50" s="1223" t="str">
        <f>書類作成ガイド!J38</f>
        <v>V.R7_250930</v>
      </c>
      <c r="AB50" s="1223"/>
      <c r="AC50" s="1223"/>
      <c r="AD50" s="1223"/>
      <c r="AE50" s="1223"/>
      <c r="AF50" s="1223"/>
    </row>
  </sheetData>
  <mergeCells count="111">
    <mergeCell ref="E23:V23"/>
    <mergeCell ref="W23:Y23"/>
    <mergeCell ref="Z23:AB23"/>
    <mergeCell ref="AC23:AE23"/>
    <mergeCell ref="A4:AF5"/>
    <mergeCell ref="AH4:AL5"/>
    <mergeCell ref="A6:AF6"/>
    <mergeCell ref="B8:V8"/>
    <mergeCell ref="W8:Y8"/>
    <mergeCell ref="Z8:AB8"/>
    <mergeCell ref="AC8:AE8"/>
    <mergeCell ref="W12:Y12"/>
    <mergeCell ref="Z12:AB12"/>
    <mergeCell ref="AC12:AE12"/>
    <mergeCell ref="W13:Y13"/>
    <mergeCell ref="Z13:AB13"/>
    <mergeCell ref="AC13:AE13"/>
    <mergeCell ref="AC21:AE21"/>
    <mergeCell ref="W22:Y22"/>
    <mergeCell ref="Z22:AB22"/>
    <mergeCell ref="AC22:AE22"/>
    <mergeCell ref="AC14:AE14"/>
    <mergeCell ref="W18:Y18"/>
    <mergeCell ref="Z18:AB18"/>
    <mergeCell ref="V2:AE2"/>
    <mergeCell ref="A1:K1"/>
    <mergeCell ref="S1:U1"/>
    <mergeCell ref="Z1:AA1"/>
    <mergeCell ref="AC1:AD1"/>
    <mergeCell ref="AE1:AF1"/>
    <mergeCell ref="A2:U2"/>
    <mergeCell ref="AC10:AE10"/>
    <mergeCell ref="E11:K11"/>
    <mergeCell ref="W11:Y11"/>
    <mergeCell ref="Z11:AB11"/>
    <mergeCell ref="AC11:AE11"/>
    <mergeCell ref="B10:C24"/>
    <mergeCell ref="W15:Y15"/>
    <mergeCell ref="Z15:AB15"/>
    <mergeCell ref="AC15:AE15"/>
    <mergeCell ref="E21:V21"/>
    <mergeCell ref="E22:V22"/>
    <mergeCell ref="E24:V24"/>
    <mergeCell ref="W24:Y24"/>
    <mergeCell ref="Z24:AB24"/>
    <mergeCell ref="AC24:AE24"/>
    <mergeCell ref="W21:Y21"/>
    <mergeCell ref="Z21:AB21"/>
    <mergeCell ref="L35:N35"/>
    <mergeCell ref="O35:AC35"/>
    <mergeCell ref="L36:N36"/>
    <mergeCell ref="O36:AC36"/>
    <mergeCell ref="M37:N37"/>
    <mergeCell ref="Q37:S37"/>
    <mergeCell ref="T37:U37"/>
    <mergeCell ref="V37:AC37"/>
    <mergeCell ref="B25:AE28"/>
    <mergeCell ref="A33:B33"/>
    <mergeCell ref="C33:D33"/>
    <mergeCell ref="F33:G33"/>
    <mergeCell ref="I33:J33"/>
    <mergeCell ref="F34:K34"/>
    <mergeCell ref="M34:N34"/>
    <mergeCell ref="O34:P34"/>
    <mergeCell ref="Q34:S34"/>
    <mergeCell ref="V34:AC34"/>
    <mergeCell ref="AA50:AF50"/>
    <mergeCell ref="B9:V9"/>
    <mergeCell ref="W9:Y9"/>
    <mergeCell ref="Z9:AB9"/>
    <mergeCell ref="AC9:AE9"/>
    <mergeCell ref="L45:N45"/>
    <mergeCell ref="O45:AC45"/>
    <mergeCell ref="L46:N46"/>
    <mergeCell ref="O46:AC46"/>
    <mergeCell ref="L47:N47"/>
    <mergeCell ref="O47:AD47"/>
    <mergeCell ref="F42:N42"/>
    <mergeCell ref="O42:AC42"/>
    <mergeCell ref="L43:N43"/>
    <mergeCell ref="O43:AC43"/>
    <mergeCell ref="Q44:S44"/>
    <mergeCell ref="T44:U44"/>
    <mergeCell ref="V44:AC44"/>
    <mergeCell ref="L38:N38"/>
    <mergeCell ref="O38:AD38"/>
    <mergeCell ref="L39:N39"/>
    <mergeCell ref="O39:AD39"/>
    <mergeCell ref="F41:K41"/>
    <mergeCell ref="O41:AD41"/>
    <mergeCell ref="AC18:AE18"/>
    <mergeCell ref="W14:Y14"/>
    <mergeCell ref="Z14:AB14"/>
    <mergeCell ref="W10:Y10"/>
    <mergeCell ref="Z10:AB10"/>
    <mergeCell ref="E20:V20"/>
    <mergeCell ref="W20:Y20"/>
    <mergeCell ref="Z20:AB20"/>
    <mergeCell ref="AC20:AE20"/>
    <mergeCell ref="E16:V16"/>
    <mergeCell ref="W16:Y16"/>
    <mergeCell ref="Z16:AB16"/>
    <mergeCell ref="AC16:AE16"/>
    <mergeCell ref="E17:V17"/>
    <mergeCell ref="W17:Y17"/>
    <mergeCell ref="Z17:AB17"/>
    <mergeCell ref="AC17:AE17"/>
    <mergeCell ref="W19:Y19"/>
    <mergeCell ref="Z19:AB19"/>
    <mergeCell ref="E18:V18"/>
    <mergeCell ref="E19:V19"/>
  </mergeCells>
  <phoneticPr fontId="2"/>
  <dataValidations count="2">
    <dataValidation type="list" allowBlank="1" showInputMessage="1" showErrorMessage="1" sqref="AC9:AC24 Z9:Z24" xr:uid="{00000000-0002-0000-0400-000000000000}">
      <formula1>"□,☑"</formula1>
    </dataValidation>
    <dataValidation type="list" allowBlank="1" showInputMessage="1" showErrorMessage="1" sqref="AD7 AA7" xr:uid="{00000000-0002-0000-0400-000001000000}">
      <formula1>"□,■"</formula1>
    </dataValidation>
  </dataValidations>
  <pageMargins left="0.62992125984251968" right="0.23622047244094491" top="0.74803149606299213" bottom="0.74803149606299213" header="0.31496062992125984" footer="0.31496062992125984"/>
  <pageSetup paperSize="9" scale="9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A83"/>
  <sheetViews>
    <sheetView showGridLines="0" view="pageBreakPreview" topLeftCell="A31" zoomScaleNormal="100" zoomScaleSheetLayoutView="100" workbookViewId="0">
      <selection activeCell="E12" sqref="E12:AG12"/>
    </sheetView>
  </sheetViews>
  <sheetFormatPr defaultColWidth="13.7109375" defaultRowHeight="12" x14ac:dyDescent="0.15"/>
  <cols>
    <col min="1" max="1" width="0.85546875" style="132" customWidth="1"/>
    <col min="2" max="3" width="1.7109375" style="132" customWidth="1"/>
    <col min="4" max="11" width="2.5703125" style="132" customWidth="1"/>
    <col min="12" max="12" width="2.42578125" style="132" customWidth="1"/>
    <col min="13" max="14" width="2.5703125" style="132" customWidth="1"/>
    <col min="15" max="25" width="3.28515625" style="132" customWidth="1"/>
    <col min="26" max="26" width="4.7109375" style="132" customWidth="1"/>
    <col min="27" max="27" width="5" style="132" customWidth="1"/>
    <col min="28" max="28" width="2.7109375" style="132" customWidth="1"/>
    <col min="29" max="29" width="3.28515625" style="132" customWidth="1"/>
    <col min="30" max="30" width="2.7109375" style="132" customWidth="1"/>
    <col min="31" max="31" width="3.28515625" style="132" customWidth="1"/>
    <col min="32" max="32" width="2.7109375" style="132" customWidth="1"/>
    <col min="33" max="33" width="3.28515625" style="132" customWidth="1"/>
    <col min="34" max="34" width="2.28515625" style="132" customWidth="1"/>
    <col min="35" max="35" width="2" style="132" customWidth="1"/>
    <col min="36" max="36" width="2.7109375" style="132" customWidth="1"/>
    <col min="37" max="37" width="2.5703125" style="132" customWidth="1"/>
    <col min="38" max="38" width="2.7109375" style="132" customWidth="1"/>
    <col min="39" max="46" width="2.5703125" style="132" customWidth="1"/>
    <col min="47" max="47" width="13.7109375" style="132" hidden="1" customWidth="1"/>
    <col min="48" max="48" width="2.7109375" style="132" hidden="1" customWidth="1"/>
    <col min="49" max="79" width="6.7109375" style="132" hidden="1" customWidth="1"/>
    <col min="80" max="106" width="0" style="132" hidden="1" customWidth="1"/>
    <col min="107" max="107" width="2.7109375" style="132" customWidth="1"/>
    <col min="108" max="108" width="2.5703125" style="132" customWidth="1"/>
    <col min="109" max="16384" width="13.7109375" style="132"/>
  </cols>
  <sheetData>
    <row r="1" spans="3:74" ht="14.25" customHeight="1" x14ac:dyDescent="0.15">
      <c r="D1" s="1015" t="s">
        <v>959</v>
      </c>
      <c r="E1" s="1015"/>
      <c r="F1" s="1015"/>
      <c r="G1" s="1016"/>
      <c r="H1" s="1015"/>
      <c r="I1" s="1015"/>
      <c r="J1" s="1015"/>
      <c r="K1" s="1015"/>
      <c r="L1" s="1015"/>
      <c r="M1" s="1015"/>
      <c r="N1" s="1015"/>
    </row>
    <row r="2" spans="3:74" ht="14.25" customHeight="1" x14ac:dyDescent="0.15">
      <c r="D2" s="1287">
        <f>'提出リスト (共同居住型以外)'!B2</f>
        <v>0</v>
      </c>
      <c r="E2" s="1287"/>
      <c r="F2" s="1287"/>
      <c r="G2" s="1287"/>
      <c r="H2" s="1287"/>
      <c r="I2" s="1287"/>
      <c r="J2" s="1287"/>
      <c r="K2" s="1287"/>
      <c r="L2" s="1287"/>
      <c r="M2" s="1287"/>
      <c r="N2" s="1287"/>
      <c r="O2" s="1287"/>
      <c r="P2" s="1287"/>
      <c r="Q2" s="1287"/>
      <c r="R2" s="1287"/>
      <c r="S2" s="1287"/>
      <c r="T2" s="1287"/>
      <c r="U2" s="1287"/>
      <c r="V2" s="1287"/>
      <c r="W2" s="1287"/>
      <c r="X2" s="1287"/>
      <c r="AF2" s="349"/>
      <c r="AG2" s="349"/>
      <c r="AH2" s="404" t="s">
        <v>1110</v>
      </c>
      <c r="AI2" s="404"/>
    </row>
    <row r="3" spans="3:74" ht="6" customHeight="1" x14ac:dyDescent="0.15">
      <c r="C3" s="198"/>
      <c r="D3" s="198"/>
      <c r="E3" s="198"/>
      <c r="F3" s="198"/>
      <c r="G3" s="198"/>
      <c r="AJ3" s="405"/>
    </row>
    <row r="4" spans="3:74" ht="14.25" customHeight="1" x14ac:dyDescent="0.15">
      <c r="C4" s="198"/>
      <c r="R4" s="145"/>
      <c r="W4" s="132" t="s">
        <v>440</v>
      </c>
      <c r="X4" s="193"/>
      <c r="Y4" s="193"/>
      <c r="Z4" s="193" t="s">
        <v>694</v>
      </c>
      <c r="AA4" s="844"/>
      <c r="AB4" s="406" t="s">
        <v>1</v>
      </c>
      <c r="AC4" s="1407"/>
      <c r="AD4" s="1408"/>
      <c r="AE4" s="132" t="s">
        <v>9</v>
      </c>
      <c r="AF4" s="1407"/>
      <c r="AG4" s="1408"/>
      <c r="AH4" s="132" t="s">
        <v>446</v>
      </c>
      <c r="AW4" s="407" t="s">
        <v>48</v>
      </c>
      <c r="AX4" s="408" t="s">
        <v>49</v>
      </c>
      <c r="AY4" s="408"/>
      <c r="AZ4" s="408" t="s">
        <v>50</v>
      </c>
      <c r="BA4" s="408" t="s">
        <v>50</v>
      </c>
      <c r="BB4" s="408"/>
      <c r="BC4" s="408"/>
      <c r="BD4" s="408"/>
      <c r="BE4" s="408"/>
      <c r="BF4" s="408"/>
      <c r="BG4" s="408"/>
      <c r="BH4" s="408" t="s">
        <v>23</v>
      </c>
      <c r="BI4" s="408"/>
      <c r="BJ4" s="408"/>
      <c r="BK4" s="408"/>
      <c r="BL4" s="408"/>
      <c r="BM4" s="408"/>
      <c r="BN4" s="408"/>
      <c r="BO4" s="408"/>
      <c r="BP4" s="408" t="s">
        <v>35</v>
      </c>
      <c r="BQ4" s="408"/>
      <c r="BR4" s="408"/>
      <c r="BS4" s="408"/>
      <c r="BT4" s="408"/>
      <c r="BU4" s="408"/>
      <c r="BV4" s="409"/>
    </row>
    <row r="5" spans="3:74" ht="14.25" customHeight="1" x14ac:dyDescent="0.15">
      <c r="C5" s="198"/>
      <c r="D5" s="370" t="s">
        <v>1104</v>
      </c>
      <c r="AW5" s="410" t="s">
        <v>45</v>
      </c>
      <c r="AX5" s="411" t="s">
        <v>47</v>
      </c>
      <c r="AY5" s="411" t="s">
        <v>46</v>
      </c>
      <c r="AZ5" s="411" t="s">
        <v>51</v>
      </c>
      <c r="BA5" s="411" t="s">
        <v>25</v>
      </c>
      <c r="BB5" s="411" t="s">
        <v>52</v>
      </c>
      <c r="BC5" s="411" t="s">
        <v>24</v>
      </c>
      <c r="BD5" s="411" t="s">
        <v>551</v>
      </c>
      <c r="BE5" s="411" t="s">
        <v>4</v>
      </c>
      <c r="BF5" s="411" t="s">
        <v>8</v>
      </c>
      <c r="BG5" s="411" t="s">
        <v>54</v>
      </c>
      <c r="BH5" s="411" t="s">
        <v>51</v>
      </c>
      <c r="BI5" s="411" t="s">
        <v>55</v>
      </c>
      <c r="BJ5" s="411" t="s">
        <v>25</v>
      </c>
      <c r="BK5" s="411" t="s">
        <v>52</v>
      </c>
      <c r="BL5" s="411" t="s">
        <v>24</v>
      </c>
      <c r="BM5" s="411" t="s">
        <v>53</v>
      </c>
      <c r="BN5" s="411" t="s">
        <v>4</v>
      </c>
      <c r="BO5" s="411" t="s">
        <v>8</v>
      </c>
      <c r="BP5" s="411" t="s">
        <v>25</v>
      </c>
      <c r="BQ5" s="411" t="s">
        <v>52</v>
      </c>
      <c r="BR5" s="411" t="s">
        <v>24</v>
      </c>
      <c r="BS5" s="411" t="s">
        <v>53</v>
      </c>
      <c r="BT5" s="411" t="s">
        <v>4</v>
      </c>
      <c r="BU5" s="411" t="s">
        <v>8</v>
      </c>
      <c r="BV5" s="412" t="s">
        <v>552</v>
      </c>
    </row>
    <row r="6" spans="3:74" ht="6" customHeight="1" x14ac:dyDescent="0.15">
      <c r="C6" s="198"/>
      <c r="D6" s="198"/>
      <c r="E6" s="198"/>
      <c r="F6" s="198"/>
      <c r="G6" s="198"/>
      <c r="AW6" s="195" t="str">
        <f>IF(AND(DATE(AA4+1988,AD4,AG4)&gt;=42488,DATE(AA4+1988,AD4,AG4)&lt;=42819),DATE(AA4+1988,AD4,AG4),"-")</f>
        <v>-</v>
      </c>
      <c r="AX6" s="413" t="e">
        <f>+#REF!</f>
        <v>#REF!</v>
      </c>
      <c r="AY6" s="413" t="str">
        <f>IF(K15="","-",K15)</f>
        <v>-</v>
      </c>
      <c r="AZ6" s="413" t="str">
        <f>IF(AND(E26="■",H26="□"),"法",IF(AND(E26="□",H26="■"),"個","-"))</f>
        <v>-</v>
      </c>
      <c r="BA6" s="413" t="str">
        <f>IF(N19="","-",N19)</f>
        <v>（フリガナ）</v>
      </c>
      <c r="BB6" s="413" t="str">
        <f>IF(N22="","-",N22)</f>
        <v>-</v>
      </c>
      <c r="BC6" s="413" t="str">
        <f>IF(N24="","-",N24)</f>
        <v>-</v>
      </c>
      <c r="BD6" s="413" t="str">
        <f>IF(O25="","-",O25)</f>
        <v>-</v>
      </c>
      <c r="BE6" s="413" t="str">
        <f>IF(OR(S25="",S25="（都道府県から記入）"),"-",S25)</f>
        <v>-</v>
      </c>
      <c r="BF6" s="413" t="str">
        <f>IF(N26="","-",N26)</f>
        <v>-</v>
      </c>
      <c r="BG6" s="413" t="e">
        <f>IF(AND(#REF!="■",#REF!="□"),"共",IF(AND(#REF!="□",#REF!="■"),"単","-"))</f>
        <v>#REF!</v>
      </c>
      <c r="BH6" s="413" t="e">
        <f>IF(AND(#REF!="■",#REF!="□"),"法",IF(AND(#REF!="□",#REF!="■"),"個","-"))</f>
        <v>#REF!</v>
      </c>
      <c r="BI6" s="413" t="e">
        <f>IF(#REF!="■","建","")</f>
        <v>#REF!</v>
      </c>
      <c r="BJ6" s="413" t="e">
        <f>IF(#REF!="■",BA6,IF(#REF!="","-",#REF!))</f>
        <v>#REF!</v>
      </c>
      <c r="BK6" s="413" t="e">
        <f>IF(#REF!="■",BB6,IF(#REF!="","-",#REF!))</f>
        <v>#REF!</v>
      </c>
      <c r="BL6" s="413" t="e">
        <f>IF(#REF!="■",BC6,IF(#REF!="","-",#REF!))</f>
        <v>#REF!</v>
      </c>
      <c r="BM6" s="413" t="e">
        <f>IF(#REF!="■",BD6,IF(#REF!="","-",#REF!))</f>
        <v>#REF!</v>
      </c>
      <c r="BN6" s="413" t="e">
        <f>IF(#REF!="■",BE6,IF(OR(#REF!="",#REF!="（都道府県から記入）"),"-",#REF!))</f>
        <v>#REF!</v>
      </c>
      <c r="BO6" s="413" t="e">
        <f>IF(#REF!="■",BF6,IF(#REF!="","-",#REF!))</f>
        <v>#REF!</v>
      </c>
      <c r="BP6" s="413" t="e">
        <f>IF(#REF!="","-",#REF!)</f>
        <v>#REF!</v>
      </c>
      <c r="BQ6" s="413" t="e">
        <f>IF(#REF!="","-",#REF!)</f>
        <v>#REF!</v>
      </c>
      <c r="BR6" s="413" t="e">
        <f>IF(#REF!="","-",#REF!)</f>
        <v>#REF!</v>
      </c>
      <c r="BS6" s="413" t="e">
        <f>IF(#REF!="","-",#REF!)</f>
        <v>#REF!</v>
      </c>
      <c r="BT6" s="413" t="e">
        <f>IF(OR(#REF!="",#REF!="（都道府県から記入）"),"-",#REF!)</f>
        <v>#REF!</v>
      </c>
      <c r="BU6" s="413" t="e">
        <f>IF(#REF!="","-",#REF!)</f>
        <v>#REF!</v>
      </c>
      <c r="BV6" s="414" t="e">
        <f>IF(#REF!="","-",#REF!)</f>
        <v>#REF!</v>
      </c>
    </row>
    <row r="7" spans="3:74" ht="14.25" customHeight="1" x14ac:dyDescent="0.15">
      <c r="D7" s="1020" t="s">
        <v>1107</v>
      </c>
      <c r="E7" s="1020"/>
      <c r="F7" s="1020"/>
      <c r="G7" s="1020"/>
      <c r="H7" s="1020"/>
      <c r="I7" s="1020"/>
      <c r="J7" s="1020"/>
      <c r="K7" s="1020"/>
      <c r="L7" s="1020"/>
      <c r="M7" s="1020"/>
      <c r="N7" s="1020"/>
      <c r="O7" s="1020"/>
      <c r="P7" s="1020"/>
      <c r="Q7" s="1020"/>
      <c r="R7" s="1020"/>
      <c r="S7" s="1020"/>
      <c r="T7" s="1020"/>
      <c r="U7" s="1020"/>
      <c r="V7" s="1020"/>
      <c r="W7" s="1020"/>
      <c r="X7" s="1020"/>
      <c r="Y7" s="1020"/>
      <c r="Z7" s="1020"/>
      <c r="AA7" s="1020"/>
      <c r="AB7" s="1020"/>
      <c r="AC7" s="1020"/>
      <c r="AD7" s="1020"/>
      <c r="AE7" s="1020"/>
      <c r="AF7" s="1020"/>
      <c r="AG7" s="1020"/>
      <c r="AH7" s="1020"/>
    </row>
    <row r="8" spans="3:74" ht="8.25" customHeight="1" x14ac:dyDescent="0.15">
      <c r="D8" s="1020"/>
      <c r="E8" s="1020"/>
      <c r="F8" s="1020"/>
      <c r="G8" s="1020"/>
      <c r="H8" s="1020"/>
      <c r="I8" s="1020"/>
      <c r="J8" s="1020"/>
      <c r="K8" s="1020"/>
      <c r="L8" s="1020"/>
      <c r="M8" s="1020"/>
      <c r="N8" s="1020"/>
      <c r="O8" s="1020"/>
      <c r="P8" s="1020"/>
      <c r="Q8" s="1020"/>
      <c r="R8" s="1020"/>
      <c r="S8" s="1020"/>
      <c r="T8" s="1020"/>
      <c r="U8" s="1020"/>
      <c r="V8" s="1020"/>
      <c r="W8" s="1020"/>
      <c r="X8" s="1020"/>
      <c r="Y8" s="1020"/>
      <c r="Z8" s="1020"/>
      <c r="AA8" s="1020"/>
      <c r="AB8" s="1020"/>
      <c r="AC8" s="1020"/>
      <c r="AD8" s="1020"/>
      <c r="AE8" s="1020"/>
      <c r="AF8" s="1020"/>
      <c r="AG8" s="1020"/>
      <c r="AH8" s="1020"/>
    </row>
    <row r="9" spans="3:74" ht="19.5" customHeight="1" x14ac:dyDescent="0.15">
      <c r="D9" s="1409" t="s">
        <v>830</v>
      </c>
      <c r="E9" s="1409"/>
      <c r="F9" s="1409"/>
      <c r="G9" s="1409"/>
      <c r="H9" s="1409"/>
      <c r="I9" s="1409"/>
      <c r="J9" s="1409"/>
      <c r="K9" s="1409"/>
      <c r="L9" s="1409"/>
      <c r="M9" s="1409"/>
      <c r="N9" s="1409"/>
      <c r="O9" s="1409"/>
      <c r="P9" s="1409"/>
      <c r="Q9" s="1409"/>
      <c r="R9" s="1409"/>
      <c r="S9" s="1409"/>
      <c r="T9" s="1409"/>
      <c r="U9" s="1409"/>
      <c r="V9" s="1409"/>
      <c r="W9" s="1409"/>
      <c r="X9" s="1409"/>
      <c r="Y9" s="1409"/>
      <c r="Z9" s="1409"/>
      <c r="AA9" s="1409"/>
      <c r="AB9" s="1409"/>
      <c r="AC9" s="1409"/>
      <c r="AD9" s="1409"/>
      <c r="AE9" s="1409"/>
      <c r="AF9" s="1409"/>
      <c r="AG9" s="1409"/>
      <c r="AH9" s="1409"/>
    </row>
    <row r="10" spans="3:74" ht="14.25" customHeight="1" x14ac:dyDescent="0.15">
      <c r="D10" s="1014" t="s">
        <v>998</v>
      </c>
      <c r="E10" s="1014"/>
      <c r="F10" s="1014"/>
      <c r="G10" s="1014"/>
      <c r="H10" s="1014"/>
      <c r="I10" s="1014"/>
      <c r="J10" s="1014"/>
      <c r="K10" s="1014"/>
      <c r="L10" s="1014"/>
      <c r="M10" s="1014"/>
      <c r="N10" s="1014"/>
      <c r="O10" s="1014"/>
      <c r="P10" s="1014"/>
      <c r="Q10" s="1014"/>
      <c r="R10" s="1014"/>
      <c r="S10" s="1014"/>
      <c r="T10" s="1014"/>
      <c r="U10" s="1014"/>
      <c r="V10" s="1014"/>
      <c r="W10" s="1014"/>
      <c r="X10" s="1014"/>
      <c r="Y10" s="1014"/>
      <c r="Z10" s="1014"/>
      <c r="AA10" s="1014"/>
      <c r="AB10" s="1014"/>
      <c r="AC10" s="1014"/>
      <c r="AD10" s="1014"/>
      <c r="AE10" s="1014"/>
      <c r="AF10" s="1014"/>
      <c r="AG10" s="1014"/>
      <c r="AH10" s="1014"/>
    </row>
    <row r="11" spans="3:74" ht="5.25" customHeight="1" x14ac:dyDescent="0.15">
      <c r="F11" s="198"/>
    </row>
    <row r="12" spans="3:74" ht="60" customHeight="1" x14ac:dyDescent="0.15">
      <c r="D12" s="362"/>
      <c r="E12" s="1418" t="s">
        <v>1151</v>
      </c>
      <c r="F12" s="1418"/>
      <c r="G12" s="1418"/>
      <c r="H12" s="1418"/>
      <c r="I12" s="1418"/>
      <c r="J12" s="1418"/>
      <c r="K12" s="1418"/>
      <c r="L12" s="1418"/>
      <c r="M12" s="1418"/>
      <c r="N12" s="1418"/>
      <c r="O12" s="1418"/>
      <c r="P12" s="1418"/>
      <c r="Q12" s="1418"/>
      <c r="R12" s="1418"/>
      <c r="S12" s="1418"/>
      <c r="T12" s="1418"/>
      <c r="U12" s="1418"/>
      <c r="V12" s="1418"/>
      <c r="W12" s="1418"/>
      <c r="X12" s="1418"/>
      <c r="Y12" s="1418"/>
      <c r="Z12" s="1418"/>
      <c r="AA12" s="1418"/>
      <c r="AB12" s="1418"/>
      <c r="AC12" s="1418"/>
      <c r="AD12" s="1418"/>
      <c r="AE12" s="1418"/>
      <c r="AF12" s="1418"/>
      <c r="AG12" s="1418"/>
      <c r="AH12" s="415"/>
    </row>
    <row r="13" spans="3:74" ht="14.25" customHeight="1" thickBot="1" x14ac:dyDescent="0.2">
      <c r="C13" s="198"/>
      <c r="D13" s="1419" t="s">
        <v>7</v>
      </c>
      <c r="E13" s="1419"/>
      <c r="F13" s="1419"/>
      <c r="G13" s="1419"/>
      <c r="H13" s="1419"/>
      <c r="I13" s="1419"/>
      <c r="J13" s="1419"/>
      <c r="K13" s="1419"/>
      <c r="L13" s="1419"/>
      <c r="M13" s="1419"/>
      <c r="N13" s="1419"/>
      <c r="O13" s="1419"/>
      <c r="P13" s="1419"/>
      <c r="Q13" s="1419"/>
      <c r="R13" s="1419"/>
      <c r="S13" s="1419"/>
      <c r="T13" s="1419"/>
      <c r="U13" s="1419"/>
      <c r="V13" s="1419"/>
      <c r="W13" s="1419"/>
      <c r="X13" s="1419"/>
      <c r="Y13" s="1419"/>
      <c r="Z13" s="1419"/>
      <c r="AA13" s="1419"/>
      <c r="AB13" s="1419"/>
      <c r="AC13" s="1419"/>
      <c r="AD13" s="1419"/>
      <c r="AE13" s="1419"/>
      <c r="AF13" s="1419"/>
      <c r="AG13" s="1419"/>
      <c r="AH13" s="1419"/>
    </row>
    <row r="14" spans="3:74" ht="9" customHeight="1" x14ac:dyDescent="0.15">
      <c r="C14" s="198"/>
      <c r="D14" s="1420" t="s">
        <v>30</v>
      </c>
      <c r="E14" s="1421"/>
      <c r="F14" s="1421"/>
      <c r="G14" s="1421"/>
      <c r="H14" s="1421"/>
      <c r="I14" s="1421"/>
      <c r="J14" s="1422"/>
      <c r="K14" s="858" t="s">
        <v>553</v>
      </c>
      <c r="L14" s="859"/>
      <c r="M14" s="859"/>
      <c r="N14" s="1426"/>
      <c r="O14" s="1427"/>
      <c r="P14" s="1427"/>
      <c r="Q14" s="1427"/>
      <c r="R14" s="1427"/>
      <c r="S14" s="1427"/>
      <c r="T14" s="1427"/>
      <c r="U14" s="1427"/>
      <c r="V14" s="1427"/>
      <c r="W14" s="1427"/>
      <c r="X14" s="1427"/>
      <c r="Y14" s="1427"/>
      <c r="Z14" s="1427"/>
      <c r="AA14" s="1427"/>
      <c r="AB14" s="1427"/>
      <c r="AC14" s="1427"/>
      <c r="AD14" s="1427"/>
      <c r="AE14" s="1427"/>
      <c r="AF14" s="1427"/>
      <c r="AG14" s="1427"/>
      <c r="AH14" s="1428"/>
    </row>
    <row r="15" spans="3:74" ht="18" customHeight="1" x14ac:dyDescent="0.15">
      <c r="C15" s="198"/>
      <c r="D15" s="1423"/>
      <c r="E15" s="1424"/>
      <c r="F15" s="1424"/>
      <c r="G15" s="1424"/>
      <c r="H15" s="1424"/>
      <c r="I15" s="1424"/>
      <c r="J15" s="1425"/>
      <c r="K15" s="1433"/>
      <c r="L15" s="1434"/>
      <c r="M15" s="1434"/>
      <c r="N15" s="1434"/>
      <c r="O15" s="1434"/>
      <c r="P15" s="1434"/>
      <c r="Q15" s="1434"/>
      <c r="R15" s="1434"/>
      <c r="S15" s="1434"/>
      <c r="T15" s="1434"/>
      <c r="U15" s="1434"/>
      <c r="V15" s="1434"/>
      <c r="W15" s="1434"/>
      <c r="X15" s="1434"/>
      <c r="Y15" s="1434"/>
      <c r="Z15" s="1434"/>
      <c r="AA15" s="1434"/>
      <c r="AB15" s="1434"/>
      <c r="AC15" s="1434"/>
      <c r="AD15" s="1434"/>
      <c r="AE15" s="1434"/>
      <c r="AF15" s="1434"/>
      <c r="AG15" s="1434"/>
      <c r="AH15" s="1435"/>
      <c r="AI15" s="416"/>
    </row>
    <row r="16" spans="3:74" ht="21.75" customHeight="1" thickBot="1" x14ac:dyDescent="0.2">
      <c r="C16" s="198"/>
      <c r="D16" s="1430" t="s">
        <v>667</v>
      </c>
      <c r="E16" s="1431"/>
      <c r="F16" s="1431"/>
      <c r="G16" s="1431"/>
      <c r="H16" s="1431"/>
      <c r="I16" s="1431"/>
      <c r="J16" s="1432"/>
      <c r="K16" s="1410" t="s">
        <v>800</v>
      </c>
      <c r="L16" s="1411"/>
      <c r="M16" s="1411"/>
      <c r="N16" s="1411"/>
      <c r="O16" s="1411"/>
      <c r="P16" s="1411"/>
      <c r="Q16" s="1411"/>
      <c r="R16" s="1411"/>
      <c r="S16" s="1411"/>
      <c r="T16" s="1411"/>
      <c r="U16" s="1411"/>
      <c r="V16" s="1411"/>
      <c r="W16" s="1411"/>
      <c r="X16" s="1411"/>
      <c r="Y16" s="1411"/>
      <c r="Z16" s="1411"/>
      <c r="AA16" s="1411"/>
      <c r="AB16" s="1411"/>
      <c r="AC16" s="1411"/>
      <c r="AD16" s="1411"/>
      <c r="AE16" s="1411"/>
      <c r="AF16" s="1411"/>
      <c r="AG16" s="1411"/>
      <c r="AH16" s="1412"/>
      <c r="AI16" s="416"/>
    </row>
    <row r="17" spans="1:35" ht="6" customHeight="1" thickBot="1" x14ac:dyDescent="0.2">
      <c r="C17" s="198"/>
      <c r="D17" s="417"/>
      <c r="E17" s="417"/>
      <c r="F17" s="417"/>
      <c r="G17" s="417"/>
      <c r="H17" s="417"/>
      <c r="I17" s="417"/>
      <c r="J17" s="417"/>
      <c r="K17" s="418"/>
      <c r="L17" s="418"/>
      <c r="M17" s="418"/>
      <c r="N17" s="418"/>
      <c r="O17" s="418"/>
      <c r="P17" s="418"/>
      <c r="Q17" s="418"/>
      <c r="R17" s="418"/>
      <c r="S17" s="418"/>
      <c r="T17" s="418"/>
      <c r="U17" s="418"/>
      <c r="V17" s="418"/>
      <c r="W17" s="419"/>
      <c r="X17" s="419"/>
      <c r="Y17" s="420"/>
      <c r="Z17" s="420"/>
      <c r="AA17" s="420"/>
      <c r="AB17" s="420"/>
      <c r="AC17" s="420"/>
      <c r="AD17" s="420"/>
      <c r="AE17" s="420"/>
      <c r="AF17" s="420"/>
      <c r="AG17" s="420"/>
      <c r="AH17" s="420"/>
      <c r="AI17" s="421"/>
    </row>
    <row r="18" spans="1:35" ht="12.75" customHeight="1" x14ac:dyDescent="0.15">
      <c r="B18" s="1378">
        <v>1</v>
      </c>
      <c r="C18" s="1378"/>
      <c r="D18" s="1401" t="s">
        <v>490</v>
      </c>
      <c r="E18" s="1402"/>
      <c r="F18" s="1402"/>
      <c r="G18" s="1402"/>
      <c r="H18" s="1402"/>
      <c r="I18" s="1402"/>
      <c r="J18" s="1403"/>
      <c r="K18" s="422"/>
      <c r="L18" s="860" t="s">
        <v>19</v>
      </c>
      <c r="M18" s="423" t="s">
        <v>481</v>
      </c>
      <c r="N18" s="423"/>
      <c r="O18" s="423"/>
      <c r="P18" s="423"/>
      <c r="Q18" s="423"/>
      <c r="R18" s="424"/>
      <c r="S18" s="424"/>
      <c r="T18" s="860" t="s">
        <v>19</v>
      </c>
      <c r="U18" s="423" t="s">
        <v>23</v>
      </c>
      <c r="V18" s="423"/>
      <c r="W18" s="423"/>
      <c r="X18" s="423"/>
      <c r="Y18" s="423"/>
      <c r="Z18" s="425"/>
      <c r="AA18" s="426"/>
      <c r="AB18" s="425"/>
      <c r="AC18" s="424"/>
      <c r="AD18" s="425"/>
      <c r="AE18" s="424"/>
      <c r="AF18" s="424"/>
      <c r="AG18" s="424"/>
      <c r="AH18" s="427" t="s">
        <v>554</v>
      </c>
      <c r="AI18" s="428"/>
    </row>
    <row r="19" spans="1:35" ht="10.5" customHeight="1" x14ac:dyDescent="0.15">
      <c r="C19" s="198"/>
      <c r="D19" s="1404"/>
      <c r="E19" s="1405"/>
      <c r="F19" s="1405"/>
      <c r="G19" s="1405"/>
      <c r="H19" s="1405"/>
      <c r="I19" s="1405"/>
      <c r="J19" s="1406"/>
      <c r="K19" s="1413" t="s">
        <v>25</v>
      </c>
      <c r="L19" s="1414"/>
      <c r="M19" s="1415"/>
      <c r="N19" s="335" t="s">
        <v>553</v>
      </c>
      <c r="O19" s="731"/>
      <c r="P19" s="731"/>
      <c r="Q19" s="1288"/>
      <c r="R19" s="1289"/>
      <c r="S19" s="1289"/>
      <c r="T19" s="1289"/>
      <c r="U19" s="1289"/>
      <c r="V19" s="1289"/>
      <c r="W19" s="1289"/>
      <c r="X19" s="1289"/>
      <c r="Y19" s="1289"/>
      <c r="Z19" s="1289"/>
      <c r="AA19" s="1289"/>
      <c r="AB19" s="1289"/>
      <c r="AC19" s="1289"/>
      <c r="AD19" s="1289"/>
      <c r="AE19" s="1289"/>
      <c r="AF19" s="1289"/>
      <c r="AG19" s="1289"/>
      <c r="AH19" s="1290"/>
    </row>
    <row r="20" spans="1:35" ht="16.5" customHeight="1" x14ac:dyDescent="0.15">
      <c r="C20" s="198"/>
      <c r="D20" s="1404"/>
      <c r="E20" s="1405"/>
      <c r="F20" s="1405"/>
      <c r="G20" s="1405"/>
      <c r="H20" s="1405"/>
      <c r="I20" s="1405"/>
      <c r="J20" s="1406"/>
      <c r="K20" s="1383"/>
      <c r="L20" s="1384"/>
      <c r="M20" s="1385"/>
      <c r="N20" s="1291"/>
      <c r="O20" s="1292"/>
      <c r="P20" s="1292"/>
      <c r="Q20" s="1292"/>
      <c r="R20" s="1292"/>
      <c r="S20" s="1292"/>
      <c r="T20" s="1292"/>
      <c r="U20" s="1292"/>
      <c r="V20" s="1292"/>
      <c r="W20" s="1292"/>
      <c r="X20" s="1292"/>
      <c r="Y20" s="1292"/>
      <c r="Z20" s="1292"/>
      <c r="AA20" s="1292"/>
      <c r="AB20" s="1292"/>
      <c r="AC20" s="1292"/>
      <c r="AD20" s="1292"/>
      <c r="AE20" s="1292"/>
      <c r="AF20" s="1292"/>
      <c r="AG20" s="1292"/>
      <c r="AH20" s="1293"/>
    </row>
    <row r="21" spans="1:35" ht="10.5" customHeight="1" x14ac:dyDescent="0.15">
      <c r="C21" s="198"/>
      <c r="D21" s="1404"/>
      <c r="E21" s="1405"/>
      <c r="F21" s="1405"/>
      <c r="G21" s="1405"/>
      <c r="H21" s="1405"/>
      <c r="I21" s="1405"/>
      <c r="J21" s="1406"/>
      <c r="K21" s="1386" t="s">
        <v>43</v>
      </c>
      <c r="L21" s="1387"/>
      <c r="M21" s="1388"/>
      <c r="N21" s="732" t="s">
        <v>553</v>
      </c>
      <c r="O21" s="733"/>
      <c r="P21" s="733"/>
      <c r="Q21" s="1294"/>
      <c r="R21" s="1295"/>
      <c r="S21" s="1295"/>
      <c r="T21" s="1295"/>
      <c r="U21" s="1295"/>
      <c r="V21" s="1295"/>
      <c r="W21" s="1295"/>
      <c r="X21" s="1295"/>
      <c r="Y21" s="1295"/>
      <c r="Z21" s="1295"/>
      <c r="AA21" s="1295"/>
      <c r="AB21" s="1295"/>
      <c r="AC21" s="1295"/>
      <c r="AD21" s="1295"/>
      <c r="AE21" s="1295"/>
      <c r="AF21" s="1295"/>
      <c r="AG21" s="1295"/>
      <c r="AH21" s="1296"/>
    </row>
    <row r="22" spans="1:35" ht="16.5" customHeight="1" x14ac:dyDescent="0.15">
      <c r="C22" s="198"/>
      <c r="D22" s="1404"/>
      <c r="E22" s="1405"/>
      <c r="F22" s="1405"/>
      <c r="G22" s="1405"/>
      <c r="H22" s="1405"/>
      <c r="I22" s="1405"/>
      <c r="J22" s="1406"/>
      <c r="K22" s="1389"/>
      <c r="L22" s="1390"/>
      <c r="M22" s="1391"/>
      <c r="N22" s="1291"/>
      <c r="O22" s="1292"/>
      <c r="P22" s="1292"/>
      <c r="Q22" s="1292"/>
      <c r="R22" s="1292"/>
      <c r="S22" s="1292"/>
      <c r="T22" s="1292"/>
      <c r="U22" s="1292"/>
      <c r="V22" s="1292"/>
      <c r="W22" s="1292"/>
      <c r="X22" s="1292"/>
      <c r="Y22" s="1292"/>
      <c r="Z22" s="1292"/>
      <c r="AA22" s="1292"/>
      <c r="AB22" s="1292"/>
      <c r="AC22" s="1292"/>
      <c r="AD22" s="1292"/>
      <c r="AE22" s="1292"/>
      <c r="AF22" s="1292"/>
      <c r="AG22" s="1292"/>
      <c r="AH22" s="1293"/>
    </row>
    <row r="23" spans="1:35" ht="10.5" customHeight="1" x14ac:dyDescent="0.15">
      <c r="C23" s="198"/>
      <c r="D23" s="429"/>
      <c r="K23" s="1392" t="s">
        <v>24</v>
      </c>
      <c r="L23" s="1393"/>
      <c r="M23" s="1394"/>
      <c r="N23" s="732" t="s">
        <v>553</v>
      </c>
      <c r="O23" s="733"/>
      <c r="P23" s="733"/>
      <c r="Q23" s="1294"/>
      <c r="R23" s="1295"/>
      <c r="S23" s="1295"/>
      <c r="T23" s="1295"/>
      <c r="U23" s="1295"/>
      <c r="V23" s="1295"/>
      <c r="W23" s="1295"/>
      <c r="X23" s="1295"/>
      <c r="Y23" s="1295"/>
      <c r="Z23" s="1295"/>
      <c r="AA23" s="1295"/>
      <c r="AB23" s="1295"/>
      <c r="AC23" s="1295"/>
      <c r="AD23" s="1295"/>
      <c r="AE23" s="1295"/>
      <c r="AF23" s="1295"/>
      <c r="AG23" s="1295"/>
      <c r="AH23" s="1296"/>
    </row>
    <row r="24" spans="1:35" ht="16.5" customHeight="1" x14ac:dyDescent="0.15">
      <c r="D24" s="429"/>
      <c r="J24" s="430"/>
      <c r="K24" s="1416"/>
      <c r="L24" s="1417"/>
      <c r="M24" s="1415"/>
      <c r="N24" s="1297"/>
      <c r="O24" s="1298"/>
      <c r="P24" s="1298"/>
      <c r="Q24" s="1298"/>
      <c r="R24" s="1298"/>
      <c r="S24" s="1298"/>
      <c r="T24" s="1298"/>
      <c r="U24" s="1298"/>
      <c r="V24" s="1298"/>
      <c r="W24" s="1298"/>
      <c r="X24" s="1298"/>
      <c r="Y24" s="1298"/>
      <c r="Z24" s="1298"/>
      <c r="AA24" s="1298"/>
      <c r="AB24" s="1298"/>
      <c r="AC24" s="1298"/>
      <c r="AD24" s="1298"/>
      <c r="AE24" s="1298"/>
      <c r="AF24" s="1298"/>
      <c r="AG24" s="1298"/>
      <c r="AH24" s="1299"/>
    </row>
    <row r="25" spans="1:35" ht="15.75" customHeight="1" x14ac:dyDescent="0.15">
      <c r="D25" s="1330" t="s">
        <v>482</v>
      </c>
      <c r="E25" s="1331"/>
      <c r="F25" s="861" t="s">
        <v>19</v>
      </c>
      <c r="G25" s="1436" t="s">
        <v>493</v>
      </c>
      <c r="H25" s="1437"/>
      <c r="I25" s="1437"/>
      <c r="J25" s="1438"/>
      <c r="K25" s="1355" t="s">
        <v>4</v>
      </c>
      <c r="L25" s="1356"/>
      <c r="M25" s="1357"/>
      <c r="N25" s="734" t="s">
        <v>172</v>
      </c>
      <c r="O25" s="1358"/>
      <c r="P25" s="1359"/>
      <c r="Q25" s="1359"/>
      <c r="R25" s="1360"/>
      <c r="S25" s="1374" t="s">
        <v>800</v>
      </c>
      <c r="T25" s="1375"/>
      <c r="U25" s="1375"/>
      <c r="V25" s="1375"/>
      <c r="W25" s="1375"/>
      <c r="X25" s="1375"/>
      <c r="Y25" s="1375"/>
      <c r="Z25" s="1375"/>
      <c r="AA25" s="1375"/>
      <c r="AB25" s="1375"/>
      <c r="AC25" s="1375"/>
      <c r="AD25" s="1375"/>
      <c r="AE25" s="1375"/>
      <c r="AF25" s="1375"/>
      <c r="AG25" s="1375"/>
      <c r="AH25" s="1376"/>
    </row>
    <row r="26" spans="1:35" ht="15.75" customHeight="1" x14ac:dyDescent="0.15">
      <c r="C26" s="198"/>
      <c r="D26" s="1439" t="s">
        <v>483</v>
      </c>
      <c r="E26" s="1440"/>
      <c r="F26" s="862" t="s">
        <v>19</v>
      </c>
      <c r="G26" s="1441" t="s">
        <v>499</v>
      </c>
      <c r="H26" s="1442"/>
      <c r="I26" s="1442"/>
      <c r="J26" s="1443"/>
      <c r="K26" s="1395" t="s">
        <v>8</v>
      </c>
      <c r="L26" s="1396"/>
      <c r="M26" s="1397"/>
      <c r="N26" s="1309"/>
      <c r="O26" s="1310"/>
      <c r="P26" s="1310"/>
      <c r="Q26" s="1310"/>
      <c r="R26" s="1310"/>
      <c r="S26" s="1310"/>
      <c r="T26" s="1310"/>
      <c r="U26" s="1310"/>
      <c r="V26" s="1311"/>
      <c r="W26" s="1312" t="s">
        <v>560</v>
      </c>
      <c r="X26" s="1313"/>
      <c r="Y26" s="1314"/>
      <c r="Z26" s="1310"/>
      <c r="AA26" s="1310"/>
      <c r="AB26" s="1310"/>
      <c r="AC26" s="1310"/>
      <c r="AD26" s="1310"/>
      <c r="AE26" s="1310"/>
      <c r="AF26" s="1310"/>
      <c r="AG26" s="1310"/>
      <c r="AH26" s="1315"/>
    </row>
    <row r="27" spans="1:35" ht="12" customHeight="1" thickBot="1" x14ac:dyDescent="0.2">
      <c r="C27" s="198"/>
      <c r="D27" s="1320" t="s">
        <v>489</v>
      </c>
      <c r="E27" s="1321"/>
      <c r="F27" s="1321"/>
      <c r="G27" s="1321"/>
      <c r="H27" s="1321"/>
      <c r="I27" s="1321"/>
      <c r="J27" s="1321"/>
      <c r="K27" s="1321"/>
      <c r="L27" s="1321"/>
      <c r="M27" s="1322"/>
      <c r="N27" s="863" t="s">
        <v>19</v>
      </c>
      <c r="O27" s="1323" t="s">
        <v>777</v>
      </c>
      <c r="P27" s="1323"/>
      <c r="Q27" s="1323"/>
      <c r="R27" s="1323"/>
      <c r="S27" s="1323"/>
      <c r="T27" s="1323"/>
      <c r="U27" s="1323"/>
      <c r="V27" s="1323"/>
      <c r="W27" s="864" t="s">
        <v>19</v>
      </c>
      <c r="X27" s="1323" t="s">
        <v>778</v>
      </c>
      <c r="Y27" s="1323"/>
      <c r="Z27" s="1323"/>
      <c r="AA27" s="1323"/>
      <c r="AB27" s="1323"/>
      <c r="AC27" s="1323"/>
      <c r="AD27" s="1323"/>
      <c r="AE27" s="1323"/>
      <c r="AF27" s="1323"/>
      <c r="AG27" s="1323"/>
      <c r="AH27" s="1324"/>
    </row>
    <row r="28" spans="1:35" ht="11.1" customHeight="1" x14ac:dyDescent="0.15">
      <c r="C28" s="198"/>
      <c r="D28" s="431" t="str">
        <f>IF(N24="","",IF(AND(#REF!="□",#REF!="□"),"▲共同建築主の有無を選択のこと",""))</f>
        <v/>
      </c>
      <c r="E28" s="432" t="s">
        <v>492</v>
      </c>
      <c r="F28" s="433"/>
      <c r="G28" s="433"/>
      <c r="H28" s="433"/>
      <c r="I28" s="433"/>
      <c r="J28" s="433"/>
      <c r="K28" s="434"/>
      <c r="L28" s="433"/>
      <c r="M28" s="433"/>
      <c r="O28" s="433"/>
      <c r="P28" s="433"/>
      <c r="Q28" s="433"/>
      <c r="R28" s="433"/>
      <c r="S28" s="433"/>
      <c r="T28" s="433"/>
      <c r="U28" s="433"/>
      <c r="V28" s="433"/>
      <c r="W28" s="433"/>
      <c r="X28" s="433"/>
      <c r="Y28" s="433"/>
      <c r="Z28" s="433"/>
      <c r="AA28" s="433"/>
      <c r="AB28" s="433"/>
      <c r="AC28" s="433"/>
      <c r="AD28" s="433"/>
      <c r="AE28" s="433"/>
      <c r="AF28" s="433"/>
      <c r="AG28" s="433"/>
      <c r="AH28" s="433"/>
      <c r="AI28" s="433"/>
    </row>
    <row r="29" spans="1:35" ht="11.1" customHeight="1" x14ac:dyDescent="0.15">
      <c r="C29" s="198"/>
      <c r="D29" s="431"/>
      <c r="E29" s="765" t="s">
        <v>951</v>
      </c>
      <c r="F29" s="1319" t="s">
        <v>952</v>
      </c>
      <c r="G29" s="1319"/>
      <c r="H29" s="1319"/>
      <c r="I29" s="1319"/>
      <c r="J29" s="1319"/>
      <c r="K29" s="1319"/>
      <c r="L29" s="1319"/>
      <c r="M29" s="1319"/>
      <c r="N29" s="1319"/>
      <c r="O29" s="1319"/>
      <c r="P29" s="1319"/>
      <c r="Q29" s="1319"/>
      <c r="R29" s="1319"/>
      <c r="S29" s="1319"/>
      <c r="T29" s="1319"/>
      <c r="U29" s="1319"/>
      <c r="V29" s="1319"/>
      <c r="W29" s="1319"/>
      <c r="X29" s="1319"/>
      <c r="Y29" s="1319"/>
      <c r="Z29" s="1319"/>
      <c r="AA29" s="1319"/>
      <c r="AB29" s="433"/>
      <c r="AC29" s="433"/>
      <c r="AD29" s="433"/>
      <c r="AE29" s="433"/>
      <c r="AF29" s="433"/>
      <c r="AG29" s="433"/>
      <c r="AH29" s="433"/>
      <c r="AI29" s="433"/>
    </row>
    <row r="30" spans="1:35" ht="11.1" customHeight="1" x14ac:dyDescent="0.15">
      <c r="C30" s="198"/>
      <c r="D30" s="431"/>
      <c r="E30" s="432" t="s">
        <v>555</v>
      </c>
      <c r="F30" s="433"/>
      <c r="G30" s="433"/>
      <c r="H30" s="433"/>
      <c r="I30" s="433"/>
      <c r="J30" s="433"/>
      <c r="K30" s="434"/>
      <c r="L30" s="433"/>
      <c r="M30" s="433"/>
      <c r="O30" s="433"/>
      <c r="P30" s="433"/>
      <c r="Q30" s="433"/>
      <c r="R30" s="433"/>
      <c r="S30" s="433"/>
      <c r="T30" s="433"/>
      <c r="U30" s="433"/>
      <c r="V30" s="433"/>
      <c r="W30" s="433"/>
      <c r="X30" s="433"/>
      <c r="Y30" s="433"/>
      <c r="Z30" s="433"/>
      <c r="AA30" s="433"/>
      <c r="AB30" s="433"/>
      <c r="AC30" s="433"/>
      <c r="AD30" s="433"/>
      <c r="AE30" s="433"/>
      <c r="AF30" s="433"/>
      <c r="AG30" s="433"/>
      <c r="AH30" s="433"/>
      <c r="AI30" s="433"/>
    </row>
    <row r="31" spans="1:35" ht="6" customHeight="1" thickBot="1" x14ac:dyDescent="0.2">
      <c r="C31" s="198"/>
      <c r="D31" s="431"/>
      <c r="E31" s="432"/>
      <c r="F31" s="433"/>
      <c r="G31" s="433"/>
      <c r="H31" s="433"/>
      <c r="I31" s="433"/>
      <c r="J31" s="433"/>
      <c r="K31" s="434"/>
      <c r="L31" s="433"/>
      <c r="M31" s="433"/>
      <c r="O31" s="433"/>
      <c r="P31" s="433"/>
      <c r="Q31" s="433"/>
      <c r="R31" s="433"/>
      <c r="S31" s="433"/>
      <c r="T31" s="433"/>
      <c r="U31" s="433"/>
      <c r="V31" s="433"/>
      <c r="W31" s="433"/>
      <c r="X31" s="433"/>
      <c r="Y31" s="433"/>
      <c r="Z31" s="433"/>
      <c r="AA31" s="433"/>
      <c r="AB31" s="433"/>
      <c r="AC31" s="433"/>
      <c r="AD31" s="433"/>
      <c r="AE31" s="433"/>
      <c r="AF31" s="433"/>
      <c r="AG31" s="433"/>
      <c r="AH31" s="433"/>
      <c r="AI31" s="433"/>
    </row>
    <row r="32" spans="1:35" ht="16.5" customHeight="1" x14ac:dyDescent="0.15">
      <c r="A32" s="1378">
        <v>2</v>
      </c>
      <c r="B32" s="1378"/>
      <c r="C32" s="1379"/>
      <c r="D32" s="435"/>
      <c r="E32" s="425"/>
      <c r="F32" s="1364" t="s">
        <v>491</v>
      </c>
      <c r="G32" s="1364"/>
      <c r="H32" s="1364"/>
      <c r="I32" s="1364"/>
      <c r="J32" s="1365"/>
      <c r="K32" s="1368" t="s">
        <v>25</v>
      </c>
      <c r="L32" s="1369"/>
      <c r="M32" s="1370"/>
      <c r="N32" s="1300"/>
      <c r="O32" s="1301"/>
      <c r="P32" s="1301"/>
      <c r="Q32" s="1301"/>
      <c r="R32" s="1301"/>
      <c r="S32" s="1301"/>
      <c r="T32" s="1301"/>
      <c r="U32" s="1301"/>
      <c r="V32" s="1301"/>
      <c r="W32" s="1301"/>
      <c r="X32" s="1301"/>
      <c r="Y32" s="1301"/>
      <c r="Z32" s="1301"/>
      <c r="AA32" s="1301"/>
      <c r="AB32" s="1301"/>
      <c r="AC32" s="1301"/>
      <c r="AD32" s="1301"/>
      <c r="AE32" s="1301"/>
      <c r="AF32" s="1301"/>
      <c r="AG32" s="1301"/>
      <c r="AH32" s="1302"/>
    </row>
    <row r="33" spans="1:34" ht="16.5" customHeight="1" x14ac:dyDescent="0.15">
      <c r="C33" s="198"/>
      <c r="D33" s="436"/>
      <c r="E33" s="865" t="s">
        <v>19</v>
      </c>
      <c r="F33" s="1366"/>
      <c r="G33" s="1366"/>
      <c r="H33" s="1366"/>
      <c r="I33" s="1366"/>
      <c r="J33" s="1367"/>
      <c r="K33" s="1306" t="s">
        <v>43</v>
      </c>
      <c r="L33" s="1307"/>
      <c r="M33" s="1308"/>
      <c r="N33" s="1303"/>
      <c r="O33" s="1304"/>
      <c r="P33" s="1304"/>
      <c r="Q33" s="1304"/>
      <c r="R33" s="1304"/>
      <c r="S33" s="1304"/>
      <c r="T33" s="1304"/>
      <c r="U33" s="1304"/>
      <c r="V33" s="1304"/>
      <c r="W33" s="1304"/>
      <c r="X33" s="1304"/>
      <c r="Y33" s="1304"/>
      <c r="Z33" s="1304"/>
      <c r="AA33" s="1304"/>
      <c r="AB33" s="1304"/>
      <c r="AC33" s="1304"/>
      <c r="AD33" s="1304"/>
      <c r="AE33" s="1304"/>
      <c r="AF33" s="1304"/>
      <c r="AG33" s="1304"/>
      <c r="AH33" s="1305"/>
    </row>
    <row r="34" spans="1:34" ht="16.5" customHeight="1" x14ac:dyDescent="0.15">
      <c r="D34" s="429"/>
      <c r="E34" s="437"/>
      <c r="F34" s="1366"/>
      <c r="G34" s="1366"/>
      <c r="H34" s="1366"/>
      <c r="I34" s="1366"/>
      <c r="J34" s="1367"/>
      <c r="K34" s="1444" t="s">
        <v>24</v>
      </c>
      <c r="L34" s="1445"/>
      <c r="M34" s="1446"/>
      <c r="N34" s="1316"/>
      <c r="O34" s="1317"/>
      <c r="P34" s="1317"/>
      <c r="Q34" s="1317"/>
      <c r="R34" s="1317"/>
      <c r="S34" s="1317"/>
      <c r="T34" s="1317"/>
      <c r="U34" s="1317"/>
      <c r="V34" s="1317"/>
      <c r="W34" s="1317"/>
      <c r="X34" s="1317"/>
      <c r="Y34" s="1317"/>
      <c r="Z34" s="1317"/>
      <c r="AA34" s="1317"/>
      <c r="AB34" s="1317"/>
      <c r="AC34" s="1317"/>
      <c r="AD34" s="1317"/>
      <c r="AE34" s="1317"/>
      <c r="AF34" s="1317"/>
      <c r="AG34" s="1317"/>
      <c r="AH34" s="1318"/>
    </row>
    <row r="35" spans="1:34" ht="15.75" customHeight="1" x14ac:dyDescent="0.15">
      <c r="D35" s="1330" t="s">
        <v>482</v>
      </c>
      <c r="E35" s="1331"/>
      <c r="F35" s="861" t="s">
        <v>19</v>
      </c>
      <c r="G35" s="1450"/>
      <c r="H35" s="1450"/>
      <c r="I35" s="1450"/>
      <c r="J35" s="1451"/>
      <c r="K35" s="1355" t="s">
        <v>4</v>
      </c>
      <c r="L35" s="1356"/>
      <c r="M35" s="1357"/>
      <c r="N35" s="438" t="s">
        <v>556</v>
      </c>
      <c r="O35" s="1371"/>
      <c r="P35" s="1372"/>
      <c r="Q35" s="1372"/>
      <c r="R35" s="1373"/>
      <c r="S35" s="1374" t="s">
        <v>800</v>
      </c>
      <c r="T35" s="1375"/>
      <c r="U35" s="1375"/>
      <c r="V35" s="1375"/>
      <c r="W35" s="1375"/>
      <c r="X35" s="1375"/>
      <c r="Y35" s="1375"/>
      <c r="Z35" s="1375"/>
      <c r="AA35" s="1375"/>
      <c r="AB35" s="1375"/>
      <c r="AC35" s="1375"/>
      <c r="AD35" s="1375"/>
      <c r="AE35" s="1375"/>
      <c r="AF35" s="1375"/>
      <c r="AG35" s="1375"/>
      <c r="AH35" s="1376"/>
    </row>
    <row r="36" spans="1:34" ht="15.75" customHeight="1" thickBot="1" x14ac:dyDescent="0.2">
      <c r="C36" s="198"/>
      <c r="D36" s="1348" t="s">
        <v>483</v>
      </c>
      <c r="E36" s="1349"/>
      <c r="F36" s="866" t="s">
        <v>19</v>
      </c>
      <c r="G36" s="1350"/>
      <c r="H36" s="1350"/>
      <c r="I36" s="1350"/>
      <c r="J36" s="1351"/>
      <c r="K36" s="1352" t="s">
        <v>8</v>
      </c>
      <c r="L36" s="1353"/>
      <c r="M36" s="1354"/>
      <c r="N36" s="1447"/>
      <c r="O36" s="1448"/>
      <c r="P36" s="1448"/>
      <c r="Q36" s="1448"/>
      <c r="R36" s="1448"/>
      <c r="S36" s="1448"/>
      <c r="T36" s="1448"/>
      <c r="U36" s="1448"/>
      <c r="V36" s="1448"/>
      <c r="W36" s="1448"/>
      <c r="X36" s="1448"/>
      <c r="Y36" s="1448"/>
      <c r="Z36" s="1448"/>
      <c r="AA36" s="1448"/>
      <c r="AB36" s="1448"/>
      <c r="AC36" s="1448"/>
      <c r="AD36" s="1448"/>
      <c r="AE36" s="1448"/>
      <c r="AF36" s="1448"/>
      <c r="AG36" s="1448"/>
      <c r="AH36" s="1449"/>
    </row>
    <row r="37" spans="1:34" ht="6" customHeight="1" thickBot="1" x14ac:dyDescent="0.2">
      <c r="C37" s="198"/>
      <c r="D37" s="1377"/>
      <c r="E37" s="1377"/>
      <c r="F37" s="1377"/>
      <c r="G37" s="1377"/>
      <c r="H37" s="1377"/>
      <c r="I37" s="1377"/>
      <c r="J37" s="1377"/>
      <c r="K37" s="1377"/>
      <c r="L37" s="1377"/>
      <c r="M37" s="1377"/>
      <c r="N37" s="1377"/>
      <c r="O37" s="1377"/>
      <c r="P37" s="1377"/>
      <c r="Q37" s="1377"/>
      <c r="R37" s="1377"/>
      <c r="S37" s="1377"/>
      <c r="T37" s="1377"/>
      <c r="U37" s="1377"/>
      <c r="V37" s="1377"/>
      <c r="W37" s="1377"/>
      <c r="X37" s="1377"/>
      <c r="Y37" s="1377"/>
      <c r="Z37" s="1377"/>
      <c r="AA37" s="1377"/>
      <c r="AB37" s="1377"/>
      <c r="AC37" s="1377"/>
      <c r="AD37" s="1377"/>
      <c r="AE37" s="1377"/>
      <c r="AF37" s="1377"/>
      <c r="AG37" s="1377"/>
      <c r="AH37" s="1377"/>
    </row>
    <row r="38" spans="1:34" ht="16.5" customHeight="1" x14ac:dyDescent="0.15">
      <c r="A38" s="386">
        <v>3</v>
      </c>
      <c r="B38" s="1378">
        <v>3</v>
      </c>
      <c r="C38" s="1379"/>
      <c r="D38" s="435"/>
      <c r="E38" s="425"/>
      <c r="F38" s="1364" t="s">
        <v>557</v>
      </c>
      <c r="G38" s="1364"/>
      <c r="H38" s="1364"/>
      <c r="I38" s="1364"/>
      <c r="J38" s="1365"/>
      <c r="K38" s="1355" t="s">
        <v>25</v>
      </c>
      <c r="L38" s="1356"/>
      <c r="M38" s="1357"/>
      <c r="N38" s="1300"/>
      <c r="O38" s="1301"/>
      <c r="P38" s="1301"/>
      <c r="Q38" s="1301"/>
      <c r="R38" s="1301"/>
      <c r="S38" s="1301"/>
      <c r="T38" s="1301"/>
      <c r="U38" s="1301"/>
      <c r="V38" s="1301"/>
      <c r="W38" s="1301"/>
      <c r="X38" s="1301"/>
      <c r="Y38" s="1301"/>
      <c r="Z38" s="1301"/>
      <c r="AA38" s="1301"/>
      <c r="AB38" s="1301"/>
      <c r="AC38" s="1301"/>
      <c r="AD38" s="1301"/>
      <c r="AE38" s="1301"/>
      <c r="AF38" s="1301"/>
      <c r="AG38" s="1301"/>
      <c r="AH38" s="1302"/>
    </row>
    <row r="39" spans="1:34" ht="16.5" customHeight="1" x14ac:dyDescent="0.15">
      <c r="C39" s="198"/>
      <c r="D39" s="436"/>
      <c r="E39" s="865" t="s">
        <v>19</v>
      </c>
      <c r="F39" s="1366"/>
      <c r="G39" s="1366"/>
      <c r="H39" s="1366"/>
      <c r="I39" s="1366"/>
      <c r="J39" s="1367"/>
      <c r="K39" s="1306" t="s">
        <v>43</v>
      </c>
      <c r="L39" s="1307"/>
      <c r="M39" s="1308"/>
      <c r="N39" s="1303"/>
      <c r="O39" s="1304"/>
      <c r="P39" s="1304"/>
      <c r="Q39" s="1304"/>
      <c r="R39" s="1304"/>
      <c r="S39" s="1304"/>
      <c r="T39" s="1304"/>
      <c r="U39" s="1304"/>
      <c r="V39" s="1304"/>
      <c r="W39" s="1304"/>
      <c r="X39" s="1304"/>
      <c r="Y39" s="1304"/>
      <c r="Z39" s="1304"/>
      <c r="AA39" s="1304"/>
      <c r="AB39" s="1304"/>
      <c r="AC39" s="1304"/>
      <c r="AD39" s="1304"/>
      <c r="AE39" s="1304"/>
      <c r="AF39" s="1304"/>
      <c r="AG39" s="1304"/>
      <c r="AH39" s="1305"/>
    </row>
    <row r="40" spans="1:34" ht="16.5" customHeight="1" x14ac:dyDescent="0.15">
      <c r="D40" s="429"/>
      <c r="E40" s="437"/>
      <c r="F40" s="1366"/>
      <c r="G40" s="1366"/>
      <c r="H40" s="1366"/>
      <c r="I40" s="1366"/>
      <c r="J40" s="1367"/>
      <c r="K40" s="1444" t="s">
        <v>24</v>
      </c>
      <c r="L40" s="1445"/>
      <c r="M40" s="1446"/>
      <c r="N40" s="1316"/>
      <c r="O40" s="1317"/>
      <c r="P40" s="1317"/>
      <c r="Q40" s="1317"/>
      <c r="R40" s="1317"/>
      <c r="S40" s="1317"/>
      <c r="T40" s="1317"/>
      <c r="U40" s="1317"/>
      <c r="V40" s="1317"/>
      <c r="W40" s="1317"/>
      <c r="X40" s="1317"/>
      <c r="Y40" s="1317"/>
      <c r="Z40" s="1317"/>
      <c r="AA40" s="1317"/>
      <c r="AB40" s="1317"/>
      <c r="AC40" s="1317"/>
      <c r="AD40" s="1317"/>
      <c r="AE40" s="1317"/>
      <c r="AF40" s="1317"/>
      <c r="AG40" s="1317"/>
      <c r="AH40" s="1318"/>
    </row>
    <row r="41" spans="1:34" ht="15.75" customHeight="1" x14ac:dyDescent="0.15">
      <c r="D41" s="1330" t="s">
        <v>482</v>
      </c>
      <c r="E41" s="1331"/>
      <c r="F41" s="861" t="s">
        <v>19</v>
      </c>
      <c r="G41" s="1450"/>
      <c r="H41" s="1450"/>
      <c r="I41" s="1450"/>
      <c r="J41" s="1451"/>
      <c r="K41" s="1355" t="s">
        <v>4</v>
      </c>
      <c r="L41" s="1356"/>
      <c r="M41" s="1357"/>
      <c r="N41" s="438" t="s">
        <v>558</v>
      </c>
      <c r="O41" s="1371"/>
      <c r="P41" s="1372"/>
      <c r="Q41" s="1372"/>
      <c r="R41" s="1373"/>
      <c r="S41" s="1374" t="s">
        <v>40</v>
      </c>
      <c r="T41" s="1375"/>
      <c r="U41" s="1375"/>
      <c r="V41" s="1375"/>
      <c r="W41" s="1375"/>
      <c r="X41" s="1375"/>
      <c r="Y41" s="1375"/>
      <c r="Z41" s="1375"/>
      <c r="AA41" s="1375"/>
      <c r="AB41" s="1375"/>
      <c r="AC41" s="1375"/>
      <c r="AD41" s="1375"/>
      <c r="AE41" s="1375"/>
      <c r="AF41" s="1375"/>
      <c r="AG41" s="1375"/>
      <c r="AH41" s="1376"/>
    </row>
    <row r="42" spans="1:34" ht="15.75" customHeight="1" thickBot="1" x14ac:dyDescent="0.2">
      <c r="C42" s="198"/>
      <c r="D42" s="1348" t="s">
        <v>483</v>
      </c>
      <c r="E42" s="1349"/>
      <c r="F42" s="866" t="s">
        <v>19</v>
      </c>
      <c r="G42" s="1350"/>
      <c r="H42" s="1350"/>
      <c r="I42" s="1350"/>
      <c r="J42" s="1351"/>
      <c r="K42" s="1352" t="s">
        <v>8</v>
      </c>
      <c r="L42" s="1353"/>
      <c r="M42" s="1354"/>
      <c r="N42" s="1447"/>
      <c r="O42" s="1448"/>
      <c r="P42" s="1448"/>
      <c r="Q42" s="1448"/>
      <c r="R42" s="1448"/>
      <c r="S42" s="1448"/>
      <c r="T42" s="1448"/>
      <c r="U42" s="1448"/>
      <c r="V42" s="1448"/>
      <c r="W42" s="1448"/>
      <c r="X42" s="1448"/>
      <c r="Y42" s="1448"/>
      <c r="Z42" s="1448"/>
      <c r="AA42" s="1448"/>
      <c r="AB42" s="1448"/>
      <c r="AC42" s="1448"/>
      <c r="AD42" s="1448"/>
      <c r="AE42" s="1448"/>
      <c r="AF42" s="1448"/>
      <c r="AG42" s="1448"/>
      <c r="AH42" s="1449"/>
    </row>
    <row r="43" spans="1:34" ht="6" customHeight="1" thickBot="1" x14ac:dyDescent="0.2">
      <c r="C43" s="198"/>
      <c r="D43" s="439"/>
      <c r="E43" s="439"/>
      <c r="F43" s="440"/>
      <c r="G43" s="138"/>
      <c r="H43" s="138"/>
      <c r="I43" s="138"/>
      <c r="J43" s="138"/>
      <c r="K43" s="283"/>
      <c r="L43" s="283"/>
      <c r="M43" s="283"/>
      <c r="N43" s="441"/>
      <c r="O43" s="441"/>
      <c r="P43" s="441"/>
      <c r="Q43" s="441"/>
      <c r="R43" s="441"/>
      <c r="S43" s="441"/>
      <c r="T43" s="441"/>
      <c r="U43" s="441"/>
      <c r="V43" s="441"/>
      <c r="W43" s="441"/>
      <c r="X43" s="441"/>
      <c r="Y43" s="441"/>
      <c r="Z43" s="441"/>
      <c r="AA43" s="441"/>
      <c r="AB43" s="441"/>
      <c r="AC43" s="441"/>
      <c r="AD43" s="441"/>
      <c r="AE43" s="441"/>
      <c r="AF43" s="441"/>
      <c r="AG43" s="441"/>
      <c r="AH43" s="441"/>
    </row>
    <row r="44" spans="1:34" ht="10.5" customHeight="1" x14ac:dyDescent="0.15">
      <c r="B44" s="1378">
        <v>4</v>
      </c>
      <c r="C44" s="1379"/>
      <c r="D44" s="1401" t="s">
        <v>559</v>
      </c>
      <c r="E44" s="1402"/>
      <c r="F44" s="1402"/>
      <c r="G44" s="1402"/>
      <c r="H44" s="1402"/>
      <c r="I44" s="1402"/>
      <c r="J44" s="1403"/>
      <c r="K44" s="1380" t="s">
        <v>25</v>
      </c>
      <c r="L44" s="1381"/>
      <c r="M44" s="1382"/>
      <c r="N44" s="426" t="s">
        <v>553</v>
      </c>
      <c r="O44" s="735"/>
      <c r="P44" s="735"/>
      <c r="Q44" s="1398"/>
      <c r="R44" s="1399"/>
      <c r="S44" s="1399"/>
      <c r="T44" s="1399"/>
      <c r="U44" s="1399"/>
      <c r="V44" s="1399"/>
      <c r="W44" s="1399"/>
      <c r="X44" s="1399"/>
      <c r="Y44" s="1399"/>
      <c r="Z44" s="1399"/>
      <c r="AA44" s="1399"/>
      <c r="AB44" s="1399"/>
      <c r="AC44" s="1399"/>
      <c r="AD44" s="1399"/>
      <c r="AE44" s="1399"/>
      <c r="AF44" s="1399"/>
      <c r="AG44" s="1399"/>
      <c r="AH44" s="1400"/>
    </row>
    <row r="45" spans="1:34" ht="16.5" customHeight="1" x14ac:dyDescent="0.15">
      <c r="C45" s="198"/>
      <c r="D45" s="1404"/>
      <c r="E45" s="1405"/>
      <c r="F45" s="1405"/>
      <c r="G45" s="1405"/>
      <c r="H45" s="1405"/>
      <c r="I45" s="1405"/>
      <c r="J45" s="1406"/>
      <c r="K45" s="1383"/>
      <c r="L45" s="1384"/>
      <c r="M45" s="1385"/>
      <c r="N45" s="1291"/>
      <c r="O45" s="1292"/>
      <c r="P45" s="1292"/>
      <c r="Q45" s="1292"/>
      <c r="R45" s="1292"/>
      <c r="S45" s="1292"/>
      <c r="T45" s="1292"/>
      <c r="U45" s="1292"/>
      <c r="V45" s="1292"/>
      <c r="W45" s="1292"/>
      <c r="X45" s="1292"/>
      <c r="Y45" s="1292"/>
      <c r="Z45" s="1292"/>
      <c r="AA45" s="1292"/>
      <c r="AB45" s="1292"/>
      <c r="AC45" s="1292"/>
      <c r="AD45" s="1292"/>
      <c r="AE45" s="1292"/>
      <c r="AF45" s="1292"/>
      <c r="AG45" s="1292"/>
      <c r="AH45" s="1293"/>
    </row>
    <row r="46" spans="1:34" ht="10.5" customHeight="1" x14ac:dyDescent="0.15">
      <c r="C46" s="198"/>
      <c r="D46" s="1404"/>
      <c r="E46" s="1405"/>
      <c r="F46" s="1405"/>
      <c r="G46" s="1405"/>
      <c r="H46" s="1405"/>
      <c r="I46" s="1405"/>
      <c r="J46" s="1406"/>
      <c r="K46" s="1386" t="s">
        <v>43</v>
      </c>
      <c r="L46" s="1387"/>
      <c r="M46" s="1388"/>
      <c r="N46" s="732" t="s">
        <v>553</v>
      </c>
      <c r="O46" s="733"/>
      <c r="P46" s="733"/>
      <c r="Q46" s="1294"/>
      <c r="R46" s="1295"/>
      <c r="S46" s="1295"/>
      <c r="T46" s="1295"/>
      <c r="U46" s="1295"/>
      <c r="V46" s="1295"/>
      <c r="W46" s="1295"/>
      <c r="X46" s="1295"/>
      <c r="Y46" s="1295"/>
      <c r="Z46" s="1295"/>
      <c r="AA46" s="1295"/>
      <c r="AB46" s="1295"/>
      <c r="AC46" s="1295"/>
      <c r="AD46" s="1295"/>
      <c r="AE46" s="1295"/>
      <c r="AF46" s="1295"/>
      <c r="AG46" s="1295"/>
      <c r="AH46" s="1296"/>
    </row>
    <row r="47" spans="1:34" ht="16.5" customHeight="1" x14ac:dyDescent="0.15">
      <c r="C47" s="198"/>
      <c r="D47" s="1404"/>
      <c r="E47" s="1405"/>
      <c r="F47" s="1405"/>
      <c r="G47" s="1405"/>
      <c r="H47" s="1405"/>
      <c r="I47" s="1405"/>
      <c r="J47" s="1406"/>
      <c r="K47" s="1389"/>
      <c r="L47" s="1390"/>
      <c r="M47" s="1391"/>
      <c r="N47" s="1291"/>
      <c r="O47" s="1292"/>
      <c r="P47" s="1292"/>
      <c r="Q47" s="1292"/>
      <c r="R47" s="1292"/>
      <c r="S47" s="1292"/>
      <c r="T47" s="1292"/>
      <c r="U47" s="1292"/>
      <c r="V47" s="1292"/>
      <c r="W47" s="1292"/>
      <c r="X47" s="1292"/>
      <c r="Y47" s="1292"/>
      <c r="Z47" s="1292"/>
      <c r="AA47" s="1292"/>
      <c r="AB47" s="1292"/>
      <c r="AC47" s="1292"/>
      <c r="AD47" s="1292"/>
      <c r="AE47" s="1292"/>
      <c r="AF47" s="1292"/>
      <c r="AG47" s="1292"/>
      <c r="AH47" s="1293"/>
    </row>
    <row r="48" spans="1:34" ht="10.5" customHeight="1" x14ac:dyDescent="0.15">
      <c r="C48" s="198"/>
      <c r="D48" s="429"/>
      <c r="K48" s="1392" t="s">
        <v>24</v>
      </c>
      <c r="L48" s="1393"/>
      <c r="M48" s="1394"/>
      <c r="N48" s="732" t="s">
        <v>553</v>
      </c>
      <c r="O48" s="733"/>
      <c r="P48" s="733"/>
      <c r="Q48" s="1294"/>
      <c r="R48" s="1295"/>
      <c r="S48" s="1295"/>
      <c r="T48" s="1295"/>
      <c r="U48" s="1295"/>
      <c r="V48" s="1295"/>
      <c r="W48" s="1295"/>
      <c r="X48" s="1295"/>
      <c r="Y48" s="1295"/>
      <c r="Z48" s="1295"/>
      <c r="AA48" s="1295"/>
      <c r="AB48" s="1295"/>
      <c r="AC48" s="1295"/>
      <c r="AD48" s="1295"/>
      <c r="AE48" s="1295"/>
      <c r="AF48" s="1295"/>
      <c r="AG48" s="1295"/>
      <c r="AH48" s="1296"/>
    </row>
    <row r="49" spans="3:35" ht="16.5" customHeight="1" x14ac:dyDescent="0.15">
      <c r="D49" s="442"/>
      <c r="K49" s="1395"/>
      <c r="L49" s="1396"/>
      <c r="M49" s="1397"/>
      <c r="N49" s="1297"/>
      <c r="O49" s="1298"/>
      <c r="P49" s="1298"/>
      <c r="Q49" s="1298"/>
      <c r="R49" s="1298"/>
      <c r="S49" s="1298"/>
      <c r="T49" s="1298"/>
      <c r="U49" s="1298"/>
      <c r="V49" s="1298"/>
      <c r="W49" s="1298"/>
      <c r="X49" s="1298"/>
      <c r="Y49" s="1298"/>
      <c r="Z49" s="1298"/>
      <c r="AA49" s="1298"/>
      <c r="AB49" s="1298"/>
      <c r="AC49" s="1298"/>
      <c r="AD49" s="1298"/>
      <c r="AE49" s="1298"/>
      <c r="AF49" s="1298"/>
      <c r="AG49" s="1298"/>
      <c r="AH49" s="1299"/>
    </row>
    <row r="50" spans="3:35" ht="15.75" customHeight="1" x14ac:dyDescent="0.15">
      <c r="C50" s="198"/>
      <c r="D50" s="442"/>
      <c r="K50" s="1355" t="s">
        <v>4</v>
      </c>
      <c r="L50" s="1356"/>
      <c r="M50" s="1357"/>
      <c r="N50" s="443" t="s">
        <v>556</v>
      </c>
      <c r="O50" s="1358"/>
      <c r="P50" s="1359"/>
      <c r="Q50" s="1359"/>
      <c r="R50" s="1360"/>
      <c r="S50" s="1361" t="s">
        <v>800</v>
      </c>
      <c r="T50" s="1362"/>
      <c r="U50" s="1362"/>
      <c r="V50" s="1362"/>
      <c r="W50" s="1362"/>
      <c r="X50" s="1362"/>
      <c r="Y50" s="1362"/>
      <c r="Z50" s="1362"/>
      <c r="AA50" s="1362"/>
      <c r="AB50" s="1362"/>
      <c r="AC50" s="1362"/>
      <c r="AD50" s="1362"/>
      <c r="AE50" s="1362"/>
      <c r="AF50" s="1362"/>
      <c r="AG50" s="1362"/>
      <c r="AH50" s="1363"/>
    </row>
    <row r="51" spans="3:35" ht="15.75" customHeight="1" x14ac:dyDescent="0.15">
      <c r="C51" s="198"/>
      <c r="D51" s="1330" t="s">
        <v>482</v>
      </c>
      <c r="E51" s="1331"/>
      <c r="F51" s="861" t="s">
        <v>19</v>
      </c>
      <c r="G51" s="1332"/>
      <c r="H51" s="1332"/>
      <c r="I51" s="1332"/>
      <c r="J51" s="1333"/>
      <c r="K51" s="1334" t="s">
        <v>8</v>
      </c>
      <c r="L51" s="1335"/>
      <c r="M51" s="1336"/>
      <c r="N51" s="1337"/>
      <c r="O51" s="1338"/>
      <c r="P51" s="1338"/>
      <c r="Q51" s="1338"/>
      <c r="R51" s="1338"/>
      <c r="S51" s="1338"/>
      <c r="T51" s="1338"/>
      <c r="U51" s="1338"/>
      <c r="V51" s="1338"/>
      <c r="W51" s="1338"/>
      <c r="X51" s="1339"/>
      <c r="Y51" s="1340"/>
      <c r="Z51" s="1340"/>
      <c r="AA51" s="1341"/>
      <c r="AB51" s="1338"/>
      <c r="AC51" s="1338"/>
      <c r="AD51" s="1338"/>
      <c r="AE51" s="1338"/>
      <c r="AF51" s="1338"/>
      <c r="AG51" s="1338"/>
      <c r="AH51" s="1342"/>
    </row>
    <row r="52" spans="3:35" ht="15.75" customHeight="1" thickBot="1" x14ac:dyDescent="0.2">
      <c r="D52" s="1348" t="s">
        <v>483</v>
      </c>
      <c r="E52" s="1349"/>
      <c r="F52" s="866" t="s">
        <v>19</v>
      </c>
      <c r="G52" s="1350"/>
      <c r="H52" s="1350"/>
      <c r="I52" s="1350"/>
      <c r="J52" s="1351"/>
      <c r="K52" s="1352" t="s">
        <v>560</v>
      </c>
      <c r="L52" s="1353"/>
      <c r="M52" s="1354"/>
      <c r="N52" s="1326"/>
      <c r="O52" s="1327"/>
      <c r="P52" s="1327"/>
      <c r="Q52" s="1327"/>
      <c r="R52" s="1327"/>
      <c r="S52" s="1327"/>
      <c r="T52" s="1327"/>
      <c r="U52" s="1327"/>
      <c r="V52" s="1327"/>
      <c r="W52" s="1328"/>
      <c r="X52" s="1343" t="s">
        <v>567</v>
      </c>
      <c r="Y52" s="1344"/>
      <c r="Z52" s="1345"/>
      <c r="AA52" s="1346"/>
      <c r="AB52" s="1327"/>
      <c r="AC52" s="1327"/>
      <c r="AD52" s="1327"/>
      <c r="AE52" s="1327"/>
      <c r="AF52" s="1327"/>
      <c r="AG52" s="1327"/>
      <c r="AH52" s="1347"/>
    </row>
    <row r="53" spans="3:35" ht="5.25" customHeight="1" x14ac:dyDescent="0.15">
      <c r="D53" s="444"/>
      <c r="E53" s="444"/>
      <c r="F53" s="445"/>
      <c r="G53" s="446"/>
      <c r="H53" s="446"/>
      <c r="I53" s="446"/>
      <c r="J53" s="446"/>
      <c r="K53" s="447"/>
      <c r="L53" s="447"/>
      <c r="M53" s="447"/>
      <c r="N53" s="226"/>
      <c r="O53" s="226"/>
      <c r="P53" s="226"/>
      <c r="Q53" s="226"/>
      <c r="R53" s="226"/>
      <c r="S53" s="226"/>
      <c r="T53" s="226"/>
      <c r="U53" s="226"/>
      <c r="V53" s="226"/>
      <c r="W53" s="226"/>
      <c r="X53" s="226"/>
      <c r="Y53" s="226"/>
      <c r="Z53" s="226"/>
      <c r="AA53" s="226"/>
      <c r="AB53" s="226"/>
      <c r="AC53" s="226"/>
      <c r="AD53" s="226"/>
      <c r="AE53" s="226"/>
      <c r="AF53" s="226"/>
      <c r="AG53" s="226"/>
      <c r="AH53" s="226"/>
    </row>
    <row r="54" spans="3:35" ht="24" customHeight="1" x14ac:dyDescent="0.15">
      <c r="C54" s="198"/>
      <c r="D54" s="406"/>
      <c r="E54" s="1325" t="s">
        <v>505</v>
      </c>
      <c r="F54" s="1325"/>
      <c r="G54" s="1325"/>
      <c r="H54" s="1325"/>
      <c r="I54" s="1325"/>
      <c r="J54" s="1325"/>
      <c r="K54" s="1325"/>
      <c r="L54" s="1325"/>
      <c r="M54" s="1325"/>
      <c r="N54" s="1325"/>
      <c r="O54" s="1325"/>
      <c r="P54" s="1325"/>
      <c r="Q54" s="1325"/>
      <c r="R54" s="1325"/>
      <c r="S54" s="1325"/>
      <c r="T54" s="1325"/>
      <c r="U54" s="1325"/>
      <c r="V54" s="1325"/>
      <c r="W54" s="1325"/>
      <c r="X54" s="1325"/>
      <c r="Y54" s="1325"/>
      <c r="Z54" s="1325"/>
      <c r="AA54" s="1325"/>
      <c r="AB54" s="1325"/>
      <c r="AC54" s="1325"/>
      <c r="AD54" s="1325"/>
      <c r="AE54" s="1325"/>
      <c r="AF54" s="1325"/>
      <c r="AG54" s="1325"/>
      <c r="AH54" s="1325"/>
      <c r="AI54" s="433"/>
    </row>
    <row r="55" spans="3:35" ht="33" customHeight="1" x14ac:dyDescent="0.15">
      <c r="C55" s="198"/>
      <c r="D55" s="406"/>
      <c r="E55" s="1329" t="s">
        <v>561</v>
      </c>
      <c r="F55" s="1329"/>
      <c r="G55" s="1329"/>
      <c r="H55" s="1329"/>
      <c r="I55" s="1329"/>
      <c r="J55" s="1329"/>
      <c r="K55" s="1329"/>
      <c r="L55" s="1329"/>
      <c r="M55" s="1329"/>
      <c r="N55" s="1329"/>
      <c r="O55" s="1329"/>
      <c r="P55" s="1329"/>
      <c r="Q55" s="1329"/>
      <c r="R55" s="1329"/>
      <c r="S55" s="1329"/>
      <c r="T55" s="1329"/>
      <c r="U55" s="1329"/>
      <c r="V55" s="1329"/>
      <c r="W55" s="1329"/>
      <c r="X55" s="1329"/>
      <c r="Y55" s="1329"/>
      <c r="Z55" s="1329"/>
      <c r="AA55" s="1329"/>
      <c r="AB55" s="1329"/>
      <c r="AC55" s="1329"/>
      <c r="AD55" s="1329"/>
      <c r="AE55" s="1329"/>
      <c r="AF55" s="1329"/>
      <c r="AG55" s="1329"/>
      <c r="AH55" s="1329"/>
      <c r="AI55" s="433"/>
    </row>
    <row r="56" spans="3:35" ht="12" customHeight="1" x14ac:dyDescent="0.15">
      <c r="E56" s="448"/>
      <c r="J56" s="198"/>
      <c r="L56" s="449"/>
      <c r="M56" s="449"/>
      <c r="N56" s="449"/>
      <c r="O56" s="449"/>
      <c r="P56" s="449"/>
      <c r="Q56" s="449"/>
      <c r="R56" s="449"/>
      <c r="S56" s="449"/>
      <c r="T56" s="449"/>
      <c r="U56" s="449"/>
      <c r="V56" s="449"/>
      <c r="W56" s="449"/>
      <c r="X56" s="449"/>
      <c r="Y56" s="449"/>
      <c r="Z56" s="449"/>
      <c r="AA56" s="449"/>
      <c r="AB56" s="449"/>
      <c r="AC56" s="449"/>
      <c r="AD56" s="449"/>
      <c r="AE56" s="1429" t="str">
        <f>書類作成ガイド!J38</f>
        <v>V.R7_250930</v>
      </c>
      <c r="AF56" s="1429"/>
      <c r="AG56" s="1429"/>
      <c r="AH56" s="1429"/>
      <c r="AI56" s="1429"/>
    </row>
    <row r="58" spans="3:35" ht="12" customHeight="1" x14ac:dyDescent="0.15"/>
    <row r="59" spans="3:35" ht="12" hidden="1" customHeight="1" x14ac:dyDescent="0.15">
      <c r="E59" s="132" t="str">
        <f>IF(H26="■","□","■")</f>
        <v>■</v>
      </c>
      <c r="H59" s="132" t="str">
        <f>IF(E26="■","□","■")</f>
        <v>■</v>
      </c>
    </row>
    <row r="60" spans="3:35" ht="12" hidden="1" customHeight="1" x14ac:dyDescent="0.15">
      <c r="E60" s="132" t="s">
        <v>562</v>
      </c>
      <c r="H60" s="132" t="s">
        <v>563</v>
      </c>
    </row>
    <row r="61" spans="3:35" ht="12" hidden="1" customHeight="1" x14ac:dyDescent="0.15"/>
    <row r="62" spans="3:35" ht="12" hidden="1" customHeight="1" x14ac:dyDescent="0.15"/>
    <row r="63" spans="3:35" ht="12" hidden="1" customHeight="1" x14ac:dyDescent="0.15">
      <c r="M63" s="132" t="e">
        <f>IF(#REF!="■","□","■")</f>
        <v>#REF!</v>
      </c>
      <c r="Q63" s="132" t="e">
        <f>IF(#REF!="■","□","■")</f>
        <v>#REF!</v>
      </c>
    </row>
    <row r="64" spans="3:35" ht="12" hidden="1" customHeight="1" x14ac:dyDescent="0.15">
      <c r="M64" s="132" t="s">
        <v>0</v>
      </c>
      <c r="Q64" s="132" t="s">
        <v>564</v>
      </c>
    </row>
    <row r="65" spans="5:8" ht="12" hidden="1" customHeight="1" x14ac:dyDescent="0.15"/>
    <row r="66" spans="5:8" ht="12" hidden="1" customHeight="1" x14ac:dyDescent="0.15"/>
    <row r="67" spans="5:8" ht="12" hidden="1" customHeight="1" x14ac:dyDescent="0.15">
      <c r="E67" s="132" t="e">
        <f>IF(#REF!="■","□","■")</f>
        <v>#REF!</v>
      </c>
      <c r="H67" s="132" t="e">
        <f>IF(#REF!="■","□","■")</f>
        <v>#REF!</v>
      </c>
    </row>
    <row r="68" spans="5:8" ht="12" hidden="1" customHeight="1" x14ac:dyDescent="0.15">
      <c r="E68" s="132" t="s">
        <v>565</v>
      </c>
      <c r="H68" s="132" t="s">
        <v>565</v>
      </c>
    </row>
    <row r="69" spans="5:8" ht="12" customHeight="1" x14ac:dyDescent="0.15"/>
    <row r="70" spans="5:8" ht="12" customHeight="1" x14ac:dyDescent="0.15"/>
    <row r="71" spans="5:8" ht="12" customHeight="1" x14ac:dyDescent="0.15"/>
    <row r="72" spans="5:8" ht="12" customHeight="1" x14ac:dyDescent="0.15"/>
    <row r="73" spans="5:8" ht="12" customHeight="1" x14ac:dyDescent="0.15"/>
    <row r="74" spans="5:8" ht="12" customHeight="1" x14ac:dyDescent="0.15"/>
    <row r="75" spans="5:8" ht="12" customHeight="1" x14ac:dyDescent="0.15"/>
    <row r="76" spans="5:8" ht="12" customHeight="1" x14ac:dyDescent="0.15"/>
    <row r="77" spans="5:8" ht="12" customHeight="1" x14ac:dyDescent="0.15"/>
    <row r="78" spans="5:8" ht="12" customHeight="1" x14ac:dyDescent="0.15"/>
    <row r="79" spans="5:8" ht="12" customHeight="1" x14ac:dyDescent="0.15"/>
    <row r="80" spans="5:8" ht="12" customHeight="1" x14ac:dyDescent="0.15"/>
    <row r="81" s="132" customFormat="1" ht="12" customHeight="1" x14ac:dyDescent="0.15"/>
    <row r="82" s="132" customFormat="1" ht="12" customHeight="1" x14ac:dyDescent="0.15"/>
    <row r="83" s="132" customFormat="1" ht="12" customHeight="1" x14ac:dyDescent="0.15"/>
  </sheetData>
  <sheetProtection formatCells="0" formatColumns="0" formatRows="0" insertColumns="0" insertRows="0" selectLockedCells="1"/>
  <dataConsolidate/>
  <mergeCells count="105">
    <mergeCell ref="AE56:AI56"/>
    <mergeCell ref="D16:J16"/>
    <mergeCell ref="K15:AH15"/>
    <mergeCell ref="D25:E25"/>
    <mergeCell ref="G25:J25"/>
    <mergeCell ref="K25:M25"/>
    <mergeCell ref="O25:R25"/>
    <mergeCell ref="S25:AH25"/>
    <mergeCell ref="D26:E26"/>
    <mergeCell ref="G26:J26"/>
    <mergeCell ref="K26:M26"/>
    <mergeCell ref="K34:M34"/>
    <mergeCell ref="D41:E41"/>
    <mergeCell ref="D36:E36"/>
    <mergeCell ref="G36:J36"/>
    <mergeCell ref="K36:M36"/>
    <mergeCell ref="N36:AH36"/>
    <mergeCell ref="D35:E35"/>
    <mergeCell ref="K42:M42"/>
    <mergeCell ref="N42:AH42"/>
    <mergeCell ref="G42:J42"/>
    <mergeCell ref="K40:M40"/>
    <mergeCell ref="G41:J41"/>
    <mergeCell ref="G35:J35"/>
    <mergeCell ref="A32:C32"/>
    <mergeCell ref="B38:C38"/>
    <mergeCell ref="D44:J47"/>
    <mergeCell ref="D7:AH7"/>
    <mergeCell ref="D1:N1"/>
    <mergeCell ref="D8:AH8"/>
    <mergeCell ref="AC4:AD4"/>
    <mergeCell ref="AF4:AG4"/>
    <mergeCell ref="D9:AH9"/>
    <mergeCell ref="K16:AH16"/>
    <mergeCell ref="B18:C18"/>
    <mergeCell ref="D18:J22"/>
    <mergeCell ref="K19:M20"/>
    <mergeCell ref="K21:M22"/>
    <mergeCell ref="K23:M24"/>
    <mergeCell ref="D10:AH10"/>
    <mergeCell ref="E12:AG12"/>
    <mergeCell ref="D13:AH13"/>
    <mergeCell ref="D14:J15"/>
    <mergeCell ref="N14:AH14"/>
    <mergeCell ref="K41:M41"/>
    <mergeCell ref="O41:R41"/>
    <mergeCell ref="S41:AH41"/>
    <mergeCell ref="N38:AH38"/>
    <mergeCell ref="B44:C44"/>
    <mergeCell ref="K44:M45"/>
    <mergeCell ref="K46:M47"/>
    <mergeCell ref="D42:E42"/>
    <mergeCell ref="K48:M49"/>
    <mergeCell ref="Q44:AH44"/>
    <mergeCell ref="N45:AH45"/>
    <mergeCell ref="Q46:AH46"/>
    <mergeCell ref="N47:AH47"/>
    <mergeCell ref="Q48:AH48"/>
    <mergeCell ref="N49:AH49"/>
    <mergeCell ref="K35:M35"/>
    <mergeCell ref="K39:M39"/>
    <mergeCell ref="O35:R35"/>
    <mergeCell ref="S35:AH35"/>
    <mergeCell ref="D37:AH37"/>
    <mergeCell ref="F38:J40"/>
    <mergeCell ref="K38:M38"/>
    <mergeCell ref="N39:AH39"/>
    <mergeCell ref="N40:AH40"/>
    <mergeCell ref="N34:AH34"/>
    <mergeCell ref="F29:AA29"/>
    <mergeCell ref="D27:M27"/>
    <mergeCell ref="O27:V27"/>
    <mergeCell ref="X27:AH27"/>
    <mergeCell ref="E54:AH54"/>
    <mergeCell ref="N52:W52"/>
    <mergeCell ref="E55:AH55"/>
    <mergeCell ref="D51:E51"/>
    <mergeCell ref="G51:J51"/>
    <mergeCell ref="K51:M51"/>
    <mergeCell ref="N51:W51"/>
    <mergeCell ref="X51:Z51"/>
    <mergeCell ref="AA51:AH51"/>
    <mergeCell ref="X52:Z52"/>
    <mergeCell ref="AA52:AH52"/>
    <mergeCell ref="D52:E52"/>
    <mergeCell ref="G52:J52"/>
    <mergeCell ref="K52:M52"/>
    <mergeCell ref="K50:M50"/>
    <mergeCell ref="O50:R50"/>
    <mergeCell ref="S50:AH50"/>
    <mergeCell ref="F32:J34"/>
    <mergeCell ref="K32:M32"/>
    <mergeCell ref="D2:X2"/>
    <mergeCell ref="Q19:AH19"/>
    <mergeCell ref="N20:AH20"/>
    <mergeCell ref="Q21:AH21"/>
    <mergeCell ref="N22:AH22"/>
    <mergeCell ref="Q23:AH23"/>
    <mergeCell ref="N24:AH24"/>
    <mergeCell ref="N32:AH32"/>
    <mergeCell ref="N33:AH33"/>
    <mergeCell ref="K33:M33"/>
    <mergeCell ref="N26:V26"/>
    <mergeCell ref="W26:X26"/>
    <mergeCell ref="Y26:AH26"/>
  </mergeCells>
  <phoneticPr fontId="2"/>
  <conditionalFormatting sqref="D34">
    <cfRule type="expression" dxfId="30" priority="58" stopIfTrue="1">
      <formula>$L$30="■"</formula>
    </cfRule>
  </conditionalFormatting>
  <conditionalFormatting sqref="D40">
    <cfRule type="expression" dxfId="29" priority="53" stopIfTrue="1">
      <formula>$L$30="■"</formula>
    </cfRule>
  </conditionalFormatting>
  <conditionalFormatting sqref="F32">
    <cfRule type="expression" dxfId="28" priority="55" stopIfTrue="1">
      <formula>#REF!="□"</formula>
    </cfRule>
  </conditionalFormatting>
  <conditionalFormatting sqref="F38">
    <cfRule type="expression" dxfId="27" priority="50" stopIfTrue="1">
      <formula>#REF!="□"</formula>
    </cfRule>
  </conditionalFormatting>
  <conditionalFormatting sqref="G26">
    <cfRule type="expression" dxfId="26" priority="63" stopIfTrue="1">
      <formula>#REF!="■"</formula>
    </cfRule>
  </conditionalFormatting>
  <conditionalFormatting sqref="G36">
    <cfRule type="expression" dxfId="25" priority="45" stopIfTrue="1">
      <formula>#REF!="■"</formula>
    </cfRule>
  </conditionalFormatting>
  <conditionalFormatting sqref="G42">
    <cfRule type="expression" dxfId="24" priority="44" stopIfTrue="1">
      <formula>#REF!="■"</formula>
    </cfRule>
  </conditionalFormatting>
  <conditionalFormatting sqref="G52:G53">
    <cfRule type="expression" dxfId="23" priority="43" stopIfTrue="1">
      <formula>#REF!="■"</formula>
    </cfRule>
  </conditionalFormatting>
  <conditionalFormatting sqref="K32:N34">
    <cfRule type="expression" dxfId="22" priority="10" stopIfTrue="1">
      <formula>$L$30="■"</formula>
    </cfRule>
  </conditionalFormatting>
  <conditionalFormatting sqref="K38:N40">
    <cfRule type="expression" dxfId="21" priority="8" stopIfTrue="1">
      <formula>$L$30="■"</formula>
    </cfRule>
  </conditionalFormatting>
  <conditionalFormatting sqref="K35:AH36">
    <cfRule type="expression" dxfId="20" priority="26" stopIfTrue="1">
      <formula>$L$30="■"</formula>
    </cfRule>
  </conditionalFormatting>
  <conditionalFormatting sqref="K41:AH43">
    <cfRule type="expression" dxfId="19" priority="54" stopIfTrue="1">
      <formula>$L$30="■"</formula>
    </cfRule>
  </conditionalFormatting>
  <conditionalFormatting sqref="N20">
    <cfRule type="expression" dxfId="18" priority="17" stopIfTrue="1">
      <formula>$L$30="■"</formula>
    </cfRule>
  </conditionalFormatting>
  <conditionalFormatting sqref="N22">
    <cfRule type="expression" dxfId="17" priority="15" stopIfTrue="1">
      <formula>$L$30="■"</formula>
    </cfRule>
  </conditionalFormatting>
  <conditionalFormatting sqref="N24">
    <cfRule type="expression" dxfId="16" priority="13" stopIfTrue="1">
      <formula>$L$30="■"</formula>
    </cfRule>
  </conditionalFormatting>
  <conditionalFormatting sqref="N45">
    <cfRule type="expression" dxfId="15" priority="5" stopIfTrue="1">
      <formula>$L$30="■"</formula>
    </cfRule>
  </conditionalFormatting>
  <conditionalFormatting sqref="N47">
    <cfRule type="expression" dxfId="14" priority="3" stopIfTrue="1">
      <formula>$L$30="■"</formula>
    </cfRule>
  </conditionalFormatting>
  <conditionalFormatting sqref="N49">
    <cfRule type="expression" dxfId="13" priority="1" stopIfTrue="1">
      <formula>$L$30="■"</formula>
    </cfRule>
  </conditionalFormatting>
  <conditionalFormatting sqref="O19:Q19">
    <cfRule type="expression" dxfId="12" priority="18" stopIfTrue="1">
      <formula>$H$26="■"</formula>
    </cfRule>
  </conditionalFormatting>
  <conditionalFormatting sqref="O21:Q21">
    <cfRule type="expression" dxfId="11" priority="16" stopIfTrue="1">
      <formula>$H$26="■"</formula>
    </cfRule>
  </conditionalFormatting>
  <conditionalFormatting sqref="O23:Q23">
    <cfRule type="expression" dxfId="10" priority="14" stopIfTrue="1">
      <formula>$H$26="■"</formula>
    </cfRule>
  </conditionalFormatting>
  <conditionalFormatting sqref="O44:Q44">
    <cfRule type="expression" dxfId="9" priority="6" stopIfTrue="1">
      <formula>$H$26="■"</formula>
    </cfRule>
  </conditionalFormatting>
  <conditionalFormatting sqref="O46:Q46">
    <cfRule type="expression" dxfId="8" priority="4" stopIfTrue="1">
      <formula>$H$26="■"</formula>
    </cfRule>
  </conditionalFormatting>
  <conditionalFormatting sqref="O48:Q48">
    <cfRule type="expression" dxfId="7" priority="2" stopIfTrue="1">
      <formula>$H$26="■"</formula>
    </cfRule>
  </conditionalFormatting>
  <conditionalFormatting sqref="S25:AH25">
    <cfRule type="expression" dxfId="6" priority="12" stopIfTrue="1">
      <formula>$L$30="■"</formula>
    </cfRule>
  </conditionalFormatting>
  <dataValidations xWindow="102" yWindow="671" count="7">
    <dataValidation type="list" errorStyle="warning" allowBlank="1" showInputMessage="1" showErrorMessage="1" errorTitle="択一選択" error="指定された記号を入力してください_x000a_" promptTitle="択一" prompt="■か□を入力します" sqref="F43" xr:uid="{00000000-0002-0000-0500-000000000000}">
      <formula1>$H$49:$H$50</formula1>
    </dataValidation>
    <dataValidation imeMode="halfAlpha" allowBlank="1" showInputMessage="1" showErrorMessage="1" sqref="O35 N36:AH36 O50 N51:N53 N42:AH43 O41 O25" xr:uid="{00000000-0002-0000-0500-000001000000}"/>
    <dataValidation type="list" errorStyle="warning" allowBlank="1" showInputMessage="1" showErrorMessage="1" errorTitle="択一選択" error="指定された記号を入力してください" promptTitle="択一" prompt="■か□を入力します" sqref="L18 T18" xr:uid="{00000000-0002-0000-0500-000002000000}">
      <formula1>"□,■"</formula1>
    </dataValidation>
    <dataValidation type="list" errorStyle="warning" allowBlank="1" showInputMessage="1" showErrorMessage="1" errorTitle="択一選択" error="指定された記号を入力してください_x000a_" promptTitle="択一" prompt="■か□を入力します" sqref="F35:F36 F51:F53 F41:F42 E39 E33 F25:F26 N27 W27" xr:uid="{00000000-0002-0000-0500-000003000000}">
      <formula1>$H$59:$H$60</formula1>
    </dataValidation>
    <dataValidation imeMode="disabled" allowBlank="1" showInputMessage="1" showErrorMessage="1" sqref="AF4 AC4" xr:uid="{00000000-0002-0000-0500-000004000000}"/>
    <dataValidation errorStyle="warning" imeMode="halfAlpha" allowBlank="1" showInputMessage="1" showErrorMessage="1" errorTitle="【注意】" error="半角で入力してください。" sqref="N26" xr:uid="{B5C1C8B2-896F-415F-8C77-6A4FD49C072B}"/>
    <dataValidation type="list" errorStyle="warning" allowBlank="1" showInputMessage="1" showErrorMessage="1" errorTitle="択一選択" error="指定された記号を入力してください" promptTitle="一択" prompt="■か□を入力します" sqref="G42 G26 G36 G52:G53" xr:uid="{00000000-0002-0000-0500-000006000000}">
      <formula1>"商業登記現在事項証明書写し,その他"</formula1>
    </dataValidation>
  </dataValidations>
  <pageMargins left="0.62992125984251968" right="0.43307086614173229" top="0.74803149606299213" bottom="0.35433070866141736"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V46"/>
  <sheetViews>
    <sheetView view="pageBreakPreview" topLeftCell="A29" zoomScaleNormal="100" zoomScaleSheetLayoutView="100" workbookViewId="0">
      <selection activeCell="E32" sqref="E32:N32"/>
    </sheetView>
  </sheetViews>
  <sheetFormatPr defaultRowHeight="12" x14ac:dyDescent="0.15"/>
  <cols>
    <col min="1" max="1" width="1.5703125" style="132" customWidth="1"/>
    <col min="2" max="2" width="1.7109375" style="132" customWidth="1"/>
    <col min="3" max="3" width="2.5703125" style="132" customWidth="1"/>
    <col min="4" max="13" width="2.5703125" style="406" customWidth="1"/>
    <col min="14" max="14" width="20.7109375" style="406" customWidth="1"/>
    <col min="15" max="16" width="20.7109375" style="132" customWidth="1"/>
    <col min="17" max="17" width="13.7109375" style="132" customWidth="1"/>
    <col min="18" max="18" width="7.7109375" style="132" customWidth="1"/>
    <col min="19" max="19" width="4.42578125" style="132" customWidth="1"/>
    <col min="20" max="20" width="2.28515625" style="132" customWidth="1"/>
    <col min="21" max="22" width="9.140625" style="132"/>
    <col min="23" max="23" width="14" style="132" customWidth="1"/>
    <col min="24" max="24" width="10" style="132" customWidth="1"/>
    <col min="25" max="149" width="9.140625" style="132"/>
    <col min="150" max="150" width="10.28515625" style="132" customWidth="1"/>
    <col min="151" max="16384" width="9.140625" style="132"/>
  </cols>
  <sheetData>
    <row r="1" spans="2:20" ht="17.25" customHeight="1" x14ac:dyDescent="0.15">
      <c r="B1" s="225"/>
      <c r="C1" s="1015" t="s">
        <v>962</v>
      </c>
      <c r="D1" s="1015"/>
      <c r="E1" s="1015"/>
      <c r="F1" s="1015"/>
      <c r="G1" s="1015"/>
      <c r="H1" s="1015"/>
      <c r="I1" s="1015"/>
      <c r="J1" s="1015"/>
      <c r="K1" s="1015"/>
      <c r="L1" s="1015"/>
      <c r="M1" s="1015"/>
      <c r="N1" s="325"/>
      <c r="O1" s="637"/>
      <c r="P1" s="637"/>
      <c r="Q1" s="637"/>
      <c r="R1" s="225"/>
      <c r="S1" s="637"/>
      <c r="T1" s="637"/>
    </row>
    <row r="2" spans="2:20" ht="17.25" customHeight="1" x14ac:dyDescent="0.15">
      <c r="B2" s="225"/>
      <c r="C2" s="1287">
        <f>'提出リスト (共同居住型以外)'!B2</f>
        <v>0</v>
      </c>
      <c r="D2" s="1287"/>
      <c r="E2" s="1287"/>
      <c r="F2" s="1287"/>
      <c r="G2" s="1287"/>
      <c r="H2" s="1287"/>
      <c r="I2" s="1287"/>
      <c r="J2" s="1287"/>
      <c r="K2" s="1287"/>
      <c r="L2" s="1287"/>
      <c r="M2" s="1287"/>
      <c r="N2" s="1287"/>
      <c r="O2" s="1287"/>
      <c r="P2" s="141"/>
      <c r="Q2" s="140" t="s">
        <v>1111</v>
      </c>
      <c r="R2" s="225"/>
      <c r="T2" s="141"/>
    </row>
    <row r="3" spans="2:20" ht="20.100000000000001" customHeight="1" x14ac:dyDescent="0.15">
      <c r="B3" s="1489" t="s">
        <v>831</v>
      </c>
      <c r="C3" s="1489"/>
      <c r="D3" s="1489"/>
      <c r="E3" s="1489"/>
      <c r="F3" s="1489"/>
      <c r="G3" s="1489"/>
      <c r="H3" s="1489"/>
      <c r="I3" s="1489"/>
      <c r="J3" s="1489"/>
      <c r="K3" s="1489"/>
      <c r="L3" s="1489"/>
      <c r="M3" s="1489"/>
      <c r="N3" s="1489"/>
      <c r="O3" s="1489"/>
      <c r="P3" s="1489"/>
      <c r="Q3" s="1489"/>
      <c r="R3" s="1489"/>
      <c r="S3" s="638"/>
      <c r="T3" s="638"/>
    </row>
    <row r="4" spans="2:20" s="142" customFormat="1" ht="10.5" x14ac:dyDescent="0.15">
      <c r="B4" s="146"/>
      <c r="C4" s="146"/>
      <c r="D4" s="325"/>
      <c r="E4" s="325"/>
      <c r="F4" s="325"/>
      <c r="G4" s="325"/>
      <c r="H4" s="325"/>
      <c r="I4" s="325"/>
      <c r="J4" s="325"/>
      <c r="K4" s="325"/>
      <c r="L4" s="325"/>
      <c r="M4" s="325"/>
      <c r="N4" s="325"/>
      <c r="O4" s="146"/>
      <c r="P4" s="146"/>
      <c r="Q4" s="146"/>
      <c r="R4" s="146"/>
      <c r="S4" s="146"/>
      <c r="T4" s="146"/>
    </row>
    <row r="5" spans="2:20" s="145" customFormat="1" thickBot="1" x14ac:dyDescent="0.2">
      <c r="B5" s="148"/>
      <c r="C5" s="148" t="s">
        <v>832</v>
      </c>
      <c r="D5" s="283"/>
      <c r="E5" s="283"/>
      <c r="F5" s="283"/>
      <c r="G5" s="283"/>
      <c r="H5" s="283"/>
      <c r="I5" s="283"/>
      <c r="J5" s="283"/>
      <c r="K5" s="283"/>
      <c r="L5" s="283"/>
      <c r="M5" s="283"/>
      <c r="N5" s="148"/>
      <c r="O5" s="148"/>
      <c r="P5" s="148"/>
      <c r="Q5" s="639" t="s">
        <v>502</v>
      </c>
      <c r="R5" s="148"/>
      <c r="S5" s="148"/>
    </row>
    <row r="6" spans="2:20" s="145" customFormat="1" ht="21.75" customHeight="1" x14ac:dyDescent="0.15">
      <c r="B6" s="148"/>
      <c r="C6" s="1481"/>
      <c r="D6" s="1482"/>
      <c r="E6" s="1482"/>
      <c r="F6" s="1482"/>
      <c r="G6" s="1482"/>
      <c r="H6" s="1482"/>
      <c r="I6" s="1482"/>
      <c r="J6" s="1482"/>
      <c r="K6" s="1482"/>
      <c r="L6" s="1482"/>
      <c r="M6" s="1482"/>
      <c r="N6" s="640" t="s">
        <v>90</v>
      </c>
      <c r="O6" s="641" t="s">
        <v>833</v>
      </c>
      <c r="P6" s="641" t="s">
        <v>572</v>
      </c>
      <c r="Q6" s="642" t="s">
        <v>609</v>
      </c>
      <c r="R6" s="148"/>
      <c r="S6" s="148"/>
    </row>
    <row r="7" spans="2:20" s="145" customFormat="1" ht="21.75" customHeight="1" x14ac:dyDescent="0.15">
      <c r="B7" s="148"/>
      <c r="C7" s="1483" t="s">
        <v>791</v>
      </c>
      <c r="D7" s="1484"/>
      <c r="E7" s="1484"/>
      <c r="F7" s="1484"/>
      <c r="G7" s="1484"/>
      <c r="H7" s="1484"/>
      <c r="I7" s="1484"/>
      <c r="J7" s="1484"/>
      <c r="K7" s="1484"/>
      <c r="L7" s="1484"/>
      <c r="M7" s="1484"/>
      <c r="N7" s="643">
        <f>様式5完!N54</f>
        <v>0</v>
      </c>
      <c r="O7" s="644" t="e">
        <f>様式5完!P54</f>
        <v>#DIV/0!</v>
      </c>
      <c r="P7" s="644" t="e">
        <f>様式5完!Q54</f>
        <v>#DIV/0!</v>
      </c>
      <c r="Q7" s="645"/>
      <c r="R7" s="148"/>
      <c r="S7" s="148"/>
    </row>
    <row r="8" spans="2:20" s="145" customFormat="1" ht="24" customHeight="1" x14ac:dyDescent="0.15">
      <c r="B8" s="148"/>
      <c r="C8" s="1485" t="s">
        <v>834</v>
      </c>
      <c r="D8" s="1486"/>
      <c r="E8" s="1486"/>
      <c r="F8" s="1486"/>
      <c r="G8" s="1486"/>
      <c r="H8" s="1486"/>
      <c r="I8" s="1486"/>
      <c r="J8" s="1486"/>
      <c r="K8" s="1486"/>
      <c r="L8" s="1486"/>
      <c r="M8" s="1486"/>
      <c r="N8" s="646">
        <f>様式5完!N55</f>
        <v>0</v>
      </c>
      <c r="O8" s="647" t="e">
        <f>様式5完!P55</f>
        <v>#DIV/0!</v>
      </c>
      <c r="P8" s="648" t="e">
        <f>様式5完!Q55</f>
        <v>#DIV/0!</v>
      </c>
      <c r="Q8" s="649"/>
      <c r="R8" s="148"/>
      <c r="S8" s="148"/>
    </row>
    <row r="9" spans="2:20" s="145" customFormat="1" ht="24" customHeight="1" thickBot="1" x14ac:dyDescent="0.2">
      <c r="B9" s="148"/>
      <c r="C9" s="1487" t="s">
        <v>155</v>
      </c>
      <c r="D9" s="1488"/>
      <c r="E9" s="1488"/>
      <c r="F9" s="1488"/>
      <c r="G9" s="1488"/>
      <c r="H9" s="1488"/>
      <c r="I9" s="1488"/>
      <c r="J9" s="1488"/>
      <c r="K9" s="1488"/>
      <c r="L9" s="1488"/>
      <c r="M9" s="650"/>
      <c r="N9" s="651">
        <f>N7+N8</f>
        <v>0</v>
      </c>
      <c r="O9" s="651" t="e">
        <f>O7+O8</f>
        <v>#DIV/0!</v>
      </c>
      <c r="P9" s="651" t="e">
        <f>P7+P8</f>
        <v>#DIV/0!</v>
      </c>
      <c r="Q9" s="652"/>
      <c r="R9" s="148"/>
      <c r="S9" s="148"/>
    </row>
    <row r="10" spans="2:20" s="142" customFormat="1" ht="12" customHeight="1" x14ac:dyDescent="0.15">
      <c r="B10" s="146"/>
      <c r="C10" s="317" t="s">
        <v>835</v>
      </c>
      <c r="D10" s="325"/>
      <c r="E10" s="325"/>
      <c r="F10" s="325"/>
      <c r="G10" s="325"/>
      <c r="H10" s="325"/>
      <c r="I10" s="325"/>
      <c r="J10" s="325"/>
      <c r="K10" s="325"/>
      <c r="L10" s="325"/>
      <c r="M10" s="325"/>
      <c r="N10" s="285"/>
      <c r="O10" s="285"/>
      <c r="P10" s="285"/>
      <c r="Q10" s="146"/>
      <c r="R10" s="146"/>
      <c r="S10" s="146"/>
    </row>
    <row r="11" spans="2:20" s="142" customFormat="1" ht="15" customHeight="1" x14ac:dyDescent="0.15">
      <c r="B11" s="146"/>
      <c r="C11" s="146"/>
      <c r="D11" s="325"/>
      <c r="E11" s="325"/>
      <c r="F11" s="325"/>
      <c r="G11" s="325"/>
      <c r="H11" s="325"/>
      <c r="I11" s="325"/>
      <c r="J11" s="325"/>
      <c r="K11" s="325"/>
      <c r="L11" s="325"/>
      <c r="M11" s="325"/>
      <c r="N11" s="146"/>
      <c r="O11" s="146"/>
      <c r="P11" s="146"/>
      <c r="Q11" s="146"/>
      <c r="R11" s="146"/>
      <c r="S11" s="146"/>
    </row>
    <row r="12" spans="2:20" s="145" customFormat="1" thickBot="1" x14ac:dyDescent="0.2">
      <c r="B12" s="148"/>
      <c r="C12" s="148" t="s">
        <v>836</v>
      </c>
      <c r="D12" s="283"/>
      <c r="E12" s="283"/>
      <c r="F12" s="283"/>
      <c r="G12" s="283"/>
      <c r="H12" s="283"/>
      <c r="I12" s="283"/>
      <c r="J12" s="283"/>
      <c r="K12" s="283"/>
      <c r="L12" s="283"/>
      <c r="M12" s="283"/>
      <c r="N12" s="639"/>
      <c r="O12" s="639"/>
      <c r="P12" s="639" t="s">
        <v>502</v>
      </c>
      <c r="Q12" s="639"/>
      <c r="R12" s="148"/>
      <c r="S12" s="148"/>
    </row>
    <row r="13" spans="2:20" s="145" customFormat="1" ht="21" customHeight="1" x14ac:dyDescent="0.15">
      <c r="B13" s="148"/>
      <c r="C13" s="1481"/>
      <c r="D13" s="1482"/>
      <c r="E13" s="1482"/>
      <c r="F13" s="1482"/>
      <c r="G13" s="1482"/>
      <c r="H13" s="1482"/>
      <c r="I13" s="1482"/>
      <c r="J13" s="1482"/>
      <c r="K13" s="1482"/>
      <c r="L13" s="1482"/>
      <c r="M13" s="1482"/>
      <c r="N13" s="653" t="s">
        <v>837</v>
      </c>
      <c r="O13" s="653" t="s">
        <v>999</v>
      </c>
      <c r="P13" s="771" t="s">
        <v>838</v>
      </c>
      <c r="Q13" s="349"/>
      <c r="R13" s="148"/>
      <c r="S13" s="148"/>
    </row>
    <row r="14" spans="2:20" s="145" customFormat="1" ht="24" customHeight="1" x14ac:dyDescent="0.15">
      <c r="B14" s="148"/>
      <c r="C14" s="1490" t="s">
        <v>839</v>
      </c>
      <c r="D14" s="1491"/>
      <c r="E14" s="1491"/>
      <c r="F14" s="1491"/>
      <c r="G14" s="1491"/>
      <c r="H14" s="1491"/>
      <c r="I14" s="1491"/>
      <c r="J14" s="1491"/>
      <c r="K14" s="1491"/>
      <c r="L14" s="1491"/>
      <c r="M14" s="1491"/>
      <c r="N14" s="654">
        <f>様式3完!I39</f>
        <v>0</v>
      </c>
      <c r="O14" s="654">
        <f>様式3完!I40</f>
        <v>0</v>
      </c>
      <c r="P14" s="655">
        <f>様式3完!I41</f>
        <v>0</v>
      </c>
      <c r="R14" s="148"/>
      <c r="S14" s="148"/>
    </row>
    <row r="15" spans="2:20" s="145" customFormat="1" ht="24" customHeight="1" thickBot="1" x14ac:dyDescent="0.2">
      <c r="B15" s="148"/>
      <c r="C15" s="1487" t="s">
        <v>840</v>
      </c>
      <c r="D15" s="1488"/>
      <c r="E15" s="1488"/>
      <c r="F15" s="1488"/>
      <c r="G15" s="1488"/>
      <c r="H15" s="1488"/>
      <c r="I15" s="1488"/>
      <c r="J15" s="1488"/>
      <c r="K15" s="1488"/>
      <c r="L15" s="1488"/>
      <c r="M15" s="1488"/>
      <c r="N15" s="656">
        <f>様式3完!L39</f>
        <v>0</v>
      </c>
      <c r="O15" s="656">
        <f>様式3完!L40</f>
        <v>0</v>
      </c>
      <c r="P15" s="772">
        <f>様式3完!L41</f>
        <v>0</v>
      </c>
      <c r="Q15" s="148" t="s">
        <v>841</v>
      </c>
      <c r="R15" s="148"/>
      <c r="S15" s="148"/>
    </row>
    <row r="16" spans="2:20" s="142" customFormat="1" ht="12" customHeight="1" x14ac:dyDescent="0.15">
      <c r="B16" s="146"/>
      <c r="C16" s="317" t="s">
        <v>842</v>
      </c>
      <c r="D16" s="325"/>
      <c r="E16" s="325"/>
      <c r="F16" s="325"/>
      <c r="G16" s="325"/>
      <c r="H16" s="325"/>
      <c r="I16" s="325"/>
      <c r="J16" s="325"/>
      <c r="K16" s="325"/>
      <c r="L16" s="325"/>
      <c r="M16" s="325"/>
      <c r="N16" s="657"/>
      <c r="O16" s="146"/>
      <c r="P16" s="146"/>
      <c r="Q16" s="146"/>
      <c r="R16" s="146"/>
      <c r="S16" s="146"/>
    </row>
    <row r="17" spans="2:19" s="142" customFormat="1" ht="12" customHeight="1" x14ac:dyDescent="0.15">
      <c r="B17" s="146"/>
      <c r="C17" s="317"/>
      <c r="D17" s="325"/>
      <c r="E17" s="325"/>
      <c r="F17" s="325"/>
      <c r="G17" s="325"/>
      <c r="H17" s="325"/>
      <c r="I17" s="325"/>
      <c r="J17" s="325"/>
      <c r="K17" s="325"/>
      <c r="L17" s="325"/>
      <c r="M17" s="325"/>
      <c r="N17" s="657"/>
      <c r="O17" s="146"/>
      <c r="P17" s="146"/>
      <c r="Q17" s="146"/>
      <c r="R17" s="146"/>
      <c r="S17" s="146"/>
    </row>
    <row r="18" spans="2:19" s="142" customFormat="1" ht="15" customHeight="1" x14ac:dyDescent="0.15">
      <c r="B18" s="146"/>
      <c r="C18" s="325"/>
      <c r="D18" s="325"/>
      <c r="E18" s="325"/>
      <c r="F18" s="325"/>
      <c r="G18" s="325"/>
      <c r="H18" s="325"/>
      <c r="I18" s="325"/>
      <c r="J18" s="325"/>
      <c r="K18" s="325"/>
      <c r="L18" s="325"/>
      <c r="M18" s="325"/>
      <c r="N18" s="657"/>
      <c r="O18" s="146"/>
      <c r="P18" s="146"/>
      <c r="Q18" s="146"/>
      <c r="R18" s="146"/>
      <c r="S18" s="146"/>
    </row>
    <row r="19" spans="2:19" s="145" customFormat="1" thickBot="1" x14ac:dyDescent="0.2">
      <c r="B19" s="148"/>
      <c r="C19" s="148" t="s">
        <v>843</v>
      </c>
      <c r="D19" s="283"/>
      <c r="E19" s="283"/>
      <c r="F19" s="283"/>
      <c r="G19" s="283"/>
      <c r="H19" s="283"/>
      <c r="I19" s="283"/>
      <c r="J19" s="283"/>
      <c r="K19" s="283"/>
      <c r="L19" s="283"/>
      <c r="M19" s="283"/>
      <c r="N19" s="639" t="s">
        <v>502</v>
      </c>
      <c r="O19" s="148"/>
      <c r="P19" s="148"/>
      <c r="Q19" s="148"/>
      <c r="R19" s="148"/>
      <c r="S19" s="148"/>
    </row>
    <row r="20" spans="2:19" s="145" customFormat="1" ht="18.75" customHeight="1" x14ac:dyDescent="0.15">
      <c r="B20" s="148"/>
      <c r="C20" s="1492"/>
      <c r="D20" s="1493"/>
      <c r="E20" s="1493"/>
      <c r="F20" s="1493"/>
      <c r="G20" s="1493"/>
      <c r="H20" s="1493"/>
      <c r="I20" s="1493"/>
      <c r="J20" s="1493"/>
      <c r="K20" s="1493"/>
      <c r="L20" s="1493"/>
      <c r="M20" s="1493"/>
      <c r="N20" s="653" t="s">
        <v>837</v>
      </c>
      <c r="O20" s="653" t="s">
        <v>999</v>
      </c>
      <c r="P20" s="658" t="s">
        <v>838</v>
      </c>
      <c r="Q20" s="659" t="s">
        <v>452</v>
      </c>
      <c r="R20" s="148"/>
      <c r="S20" s="148"/>
    </row>
    <row r="21" spans="2:19" s="145" customFormat="1" ht="24" customHeight="1" x14ac:dyDescent="0.15">
      <c r="B21" s="148"/>
      <c r="C21" s="1479" t="s">
        <v>844</v>
      </c>
      <c r="D21" s="1480"/>
      <c r="E21" s="1480"/>
      <c r="F21" s="1480"/>
      <c r="G21" s="1480"/>
      <c r="H21" s="1480"/>
      <c r="I21" s="1480"/>
      <c r="J21" s="1480"/>
      <c r="K21" s="1480"/>
      <c r="L21" s="1480"/>
      <c r="M21" s="1480"/>
      <c r="N21" s="660" t="e">
        <f>P7</f>
        <v>#DIV/0!</v>
      </c>
      <c r="O21" s="868"/>
      <c r="P21" s="661" t="e">
        <f>P8</f>
        <v>#DIV/0!</v>
      </c>
      <c r="Q21" s="662" t="e">
        <f>P9</f>
        <v>#DIV/0!</v>
      </c>
      <c r="R21" s="148"/>
      <c r="S21" s="148"/>
    </row>
    <row r="22" spans="2:19" s="145" customFormat="1" ht="24" customHeight="1" x14ac:dyDescent="0.15">
      <c r="B22" s="148"/>
      <c r="C22" s="1479" t="s">
        <v>845</v>
      </c>
      <c r="D22" s="1480"/>
      <c r="E22" s="1480"/>
      <c r="F22" s="1480"/>
      <c r="G22" s="1480"/>
      <c r="H22" s="1480"/>
      <c r="I22" s="1480"/>
      <c r="J22" s="1480"/>
      <c r="K22" s="1480"/>
      <c r="L22" s="1480"/>
      <c r="M22" s="1480"/>
      <c r="N22" s="663">
        <v>0.33333333333333331</v>
      </c>
      <c r="O22" s="664">
        <v>0.33333333333333331</v>
      </c>
      <c r="P22" s="664">
        <v>0.33333333333333331</v>
      </c>
      <c r="Q22" s="778">
        <v>0.33333333333333331</v>
      </c>
      <c r="R22" s="148"/>
      <c r="S22" s="148"/>
    </row>
    <row r="23" spans="2:19" s="145" customFormat="1" ht="24" customHeight="1" thickBot="1" x14ac:dyDescent="0.2">
      <c r="B23" s="148"/>
      <c r="C23" s="1455" t="s">
        <v>846</v>
      </c>
      <c r="D23" s="1456"/>
      <c r="E23" s="1456"/>
      <c r="F23" s="1456"/>
      <c r="G23" s="1456"/>
      <c r="H23" s="1456"/>
      <c r="I23" s="1456"/>
      <c r="J23" s="1456"/>
      <c r="K23" s="1456"/>
      <c r="L23" s="1456"/>
      <c r="M23" s="1456"/>
      <c r="N23" s="665" t="e">
        <f>ROUNDDOWN(N21*N22,0)</f>
        <v>#DIV/0!</v>
      </c>
      <c r="O23" s="665">
        <f>ROUNDDOWN(O21*O22,0)</f>
        <v>0</v>
      </c>
      <c r="P23" s="665" t="e">
        <f>ROUNDDOWN(P21*P22,0)</f>
        <v>#DIV/0!</v>
      </c>
      <c r="Q23" s="666" t="e">
        <f>N23+O23+P23</f>
        <v>#DIV/0!</v>
      </c>
      <c r="R23" s="148" t="s">
        <v>847</v>
      </c>
      <c r="S23" s="148"/>
    </row>
    <row r="24" spans="2:19" s="145" customFormat="1" ht="3.75" customHeight="1" thickBot="1" x14ac:dyDescent="0.2">
      <c r="B24" s="148"/>
      <c r="C24" s="283"/>
      <c r="D24" s="283"/>
      <c r="E24" s="283"/>
      <c r="F24" s="283"/>
      <c r="G24" s="283"/>
      <c r="H24" s="283"/>
      <c r="I24" s="283"/>
      <c r="J24" s="283"/>
      <c r="K24" s="283"/>
      <c r="L24" s="283"/>
      <c r="M24" s="283"/>
      <c r="N24" s="503"/>
      <c r="O24" s="667"/>
      <c r="P24" s="667"/>
      <c r="Q24" s="148"/>
      <c r="R24" s="148"/>
      <c r="S24" s="148"/>
    </row>
    <row r="25" spans="2:19" s="145" customFormat="1" ht="30" customHeight="1" thickBot="1" x14ac:dyDescent="0.2">
      <c r="B25" s="148"/>
      <c r="C25" s="1457" t="s">
        <v>848</v>
      </c>
      <c r="D25" s="1458"/>
      <c r="E25" s="1458"/>
      <c r="F25" s="1458"/>
      <c r="G25" s="1458"/>
      <c r="H25" s="1458"/>
      <c r="I25" s="1458"/>
      <c r="J25" s="1458"/>
      <c r="K25" s="1458"/>
      <c r="L25" s="1458"/>
      <c r="M25" s="1458"/>
      <c r="N25" s="869"/>
      <c r="O25" s="870"/>
      <c r="P25" s="871"/>
      <c r="Q25" s="779">
        <f>N25+O25+P25</f>
        <v>0</v>
      </c>
      <c r="R25" s="148"/>
      <c r="S25" s="148"/>
    </row>
    <row r="26" spans="2:19" s="142" customFormat="1" ht="12" customHeight="1" x14ac:dyDescent="0.15">
      <c r="B26" s="146"/>
      <c r="C26" s="317" t="s">
        <v>849</v>
      </c>
      <c r="D26" s="325"/>
      <c r="E26" s="325"/>
      <c r="F26" s="325"/>
      <c r="G26" s="325"/>
      <c r="H26" s="325"/>
      <c r="I26" s="325"/>
      <c r="J26" s="325"/>
      <c r="K26" s="325"/>
      <c r="L26" s="325"/>
      <c r="M26" s="325"/>
      <c r="N26" s="668"/>
      <c r="O26" s="668"/>
      <c r="P26" s="668"/>
      <c r="Q26" s="146"/>
      <c r="R26" s="146"/>
      <c r="S26" s="146"/>
    </row>
    <row r="27" spans="2:19" s="142" customFormat="1" ht="12" customHeight="1" x14ac:dyDescent="0.15">
      <c r="B27" s="146"/>
      <c r="C27" s="317" t="s">
        <v>850</v>
      </c>
      <c r="D27" s="325"/>
      <c r="E27" s="325"/>
      <c r="F27" s="325"/>
      <c r="G27" s="325"/>
      <c r="H27" s="325"/>
      <c r="I27" s="325"/>
      <c r="J27" s="325"/>
      <c r="K27" s="325"/>
      <c r="L27" s="325"/>
      <c r="M27" s="325"/>
      <c r="N27" s="668"/>
      <c r="O27" s="668"/>
      <c r="P27" s="668"/>
      <c r="Q27" s="146"/>
      <c r="R27" s="146"/>
      <c r="S27" s="146"/>
    </row>
    <row r="28" spans="2:19" ht="10.5" customHeight="1" x14ac:dyDescent="0.15">
      <c r="B28" s="141"/>
      <c r="C28" s="141"/>
      <c r="D28" s="669"/>
      <c r="E28" s="669"/>
      <c r="F28" s="669"/>
      <c r="G28" s="669"/>
      <c r="H28" s="669"/>
      <c r="I28" s="669"/>
      <c r="J28" s="669"/>
      <c r="K28" s="669"/>
      <c r="L28" s="669"/>
      <c r="M28" s="669"/>
      <c r="N28" s="669"/>
      <c r="O28" s="141"/>
      <c r="P28" s="141"/>
      <c r="Q28" s="141"/>
      <c r="R28" s="141"/>
      <c r="S28" s="141"/>
    </row>
    <row r="29" spans="2:19" ht="16.5" customHeight="1" x14ac:dyDescent="0.15">
      <c r="B29" s="141"/>
      <c r="C29" s="1459" t="s">
        <v>851</v>
      </c>
      <c r="D29" s="1459"/>
      <c r="E29" s="1459"/>
      <c r="F29" s="1459"/>
      <c r="G29" s="1459"/>
      <c r="H29" s="1459"/>
      <c r="I29" s="1459"/>
      <c r="J29" s="1459"/>
      <c r="K29" s="1459"/>
      <c r="L29" s="1459"/>
      <c r="M29" s="1459"/>
      <c r="N29" s="1459"/>
      <c r="O29" s="1459"/>
      <c r="P29" s="1459"/>
      <c r="Q29" s="1459"/>
      <c r="R29" s="141"/>
      <c r="S29" s="780"/>
    </row>
    <row r="30" spans="2:19" ht="14.25" customHeight="1" thickBot="1" x14ac:dyDescent="0.2">
      <c r="B30" s="141"/>
      <c r="C30" s="670"/>
      <c r="D30" s="670"/>
      <c r="E30" s="670"/>
      <c r="F30" s="670"/>
      <c r="G30" s="670"/>
      <c r="H30" s="670"/>
      <c r="I30" s="670"/>
      <c r="J30" s="670"/>
      <c r="K30" s="670"/>
      <c r="L30" s="670"/>
      <c r="M30" s="670"/>
      <c r="N30" s="670"/>
      <c r="O30" s="670"/>
      <c r="P30" s="670"/>
      <c r="Q30" s="671" t="s">
        <v>502</v>
      </c>
      <c r="R30" s="141"/>
      <c r="S30" s="780"/>
    </row>
    <row r="31" spans="2:19" s="145" customFormat="1" ht="21.75" customHeight="1" thickBot="1" x14ac:dyDescent="0.2">
      <c r="B31" s="148"/>
      <c r="C31" s="1460" t="s">
        <v>852</v>
      </c>
      <c r="D31" s="1461"/>
      <c r="E31" s="1461"/>
      <c r="F31" s="1461"/>
      <c r="G31" s="1461"/>
      <c r="H31" s="1461"/>
      <c r="I31" s="1461"/>
      <c r="J31" s="1461"/>
      <c r="K31" s="1461"/>
      <c r="L31" s="1461"/>
      <c r="M31" s="1461"/>
      <c r="N31" s="1461"/>
      <c r="O31" s="672" t="s">
        <v>853</v>
      </c>
      <c r="P31" s="1461" t="s">
        <v>609</v>
      </c>
      <c r="Q31" s="1462"/>
      <c r="R31" s="148"/>
    </row>
    <row r="32" spans="2:19" ht="28.5" customHeight="1" x14ac:dyDescent="0.15">
      <c r="B32" s="141"/>
      <c r="C32" s="1463" t="s">
        <v>854</v>
      </c>
      <c r="D32" s="673" t="s">
        <v>855</v>
      </c>
      <c r="E32" s="1466" t="s">
        <v>1119</v>
      </c>
      <c r="F32" s="1467"/>
      <c r="G32" s="1467"/>
      <c r="H32" s="1467"/>
      <c r="I32" s="1467"/>
      <c r="J32" s="1467"/>
      <c r="K32" s="1467"/>
      <c r="L32" s="1467"/>
      <c r="M32" s="1467"/>
      <c r="N32" s="1468"/>
      <c r="O32" s="872"/>
      <c r="P32" s="674"/>
      <c r="Q32" s="675"/>
      <c r="R32" s="141"/>
    </row>
    <row r="33" spans="2:22" ht="24.75" customHeight="1" x14ac:dyDescent="0.15">
      <c r="B33" s="141"/>
      <c r="C33" s="1464"/>
      <c r="D33" s="676" t="s">
        <v>856</v>
      </c>
      <c r="E33" s="1469" t="s">
        <v>450</v>
      </c>
      <c r="F33" s="1470"/>
      <c r="G33" s="1470"/>
      <c r="H33" s="1470"/>
      <c r="I33" s="1470"/>
      <c r="J33" s="1470"/>
      <c r="K33" s="1470"/>
      <c r="L33" s="1470"/>
      <c r="M33" s="1470"/>
      <c r="N33" s="1471"/>
      <c r="O33" s="663">
        <v>0.33333333333333331</v>
      </c>
      <c r="P33" s="677"/>
      <c r="Q33" s="678"/>
      <c r="R33" s="141"/>
    </row>
    <row r="34" spans="2:22" ht="28.5" customHeight="1" thickBot="1" x14ac:dyDescent="0.2">
      <c r="B34" s="141"/>
      <c r="C34" s="1465"/>
      <c r="D34" s="679" t="s">
        <v>857</v>
      </c>
      <c r="E34" s="1472" t="s">
        <v>858</v>
      </c>
      <c r="F34" s="1473"/>
      <c r="G34" s="1473"/>
      <c r="H34" s="1473"/>
      <c r="I34" s="1473"/>
      <c r="J34" s="1473"/>
      <c r="K34" s="1473"/>
      <c r="L34" s="1473"/>
      <c r="M34" s="1473"/>
      <c r="N34" s="1454"/>
      <c r="O34" s="873"/>
      <c r="P34" s="680"/>
      <c r="Q34" s="681"/>
      <c r="R34" s="141"/>
    </row>
    <row r="35" spans="2:22" ht="32.25" customHeight="1" x14ac:dyDescent="0.15">
      <c r="B35" s="141"/>
      <c r="C35" s="1474" t="s">
        <v>859</v>
      </c>
      <c r="D35" s="673" t="s">
        <v>860</v>
      </c>
      <c r="E35" s="1476" t="s">
        <v>861</v>
      </c>
      <c r="F35" s="1477"/>
      <c r="G35" s="1477"/>
      <c r="H35" s="1477"/>
      <c r="I35" s="1477"/>
      <c r="J35" s="1477"/>
      <c r="K35" s="1477"/>
      <c r="L35" s="1477"/>
      <c r="M35" s="1477"/>
      <c r="N35" s="1478"/>
      <c r="O35" s="682" t="e">
        <f>Q21</f>
        <v>#DIV/0!</v>
      </c>
      <c r="P35" s="674"/>
      <c r="Q35" s="675"/>
      <c r="R35" s="141"/>
    </row>
    <row r="36" spans="2:22" ht="32.25" customHeight="1" thickBot="1" x14ac:dyDescent="0.2">
      <c r="B36" s="141"/>
      <c r="C36" s="1475"/>
      <c r="D36" s="683" t="s">
        <v>862</v>
      </c>
      <c r="E36" s="1472" t="s">
        <v>863</v>
      </c>
      <c r="F36" s="1473"/>
      <c r="G36" s="1473"/>
      <c r="H36" s="1473"/>
      <c r="I36" s="1473"/>
      <c r="J36" s="1473"/>
      <c r="K36" s="1473"/>
      <c r="L36" s="1473"/>
      <c r="M36" s="1473"/>
      <c r="N36" s="1454"/>
      <c r="O36" s="684">
        <f>Q25</f>
        <v>0</v>
      </c>
      <c r="P36" s="874"/>
      <c r="Q36" s="685"/>
      <c r="R36" s="141"/>
    </row>
    <row r="37" spans="2:22" ht="28.5" customHeight="1" x14ac:dyDescent="0.15">
      <c r="B37" s="141"/>
      <c r="C37" s="686" t="s">
        <v>864</v>
      </c>
      <c r="D37" s="1466" t="s">
        <v>865</v>
      </c>
      <c r="E37" s="1467"/>
      <c r="F37" s="1467"/>
      <c r="G37" s="1467"/>
      <c r="H37" s="1467"/>
      <c r="I37" s="1467"/>
      <c r="J37" s="1467"/>
      <c r="K37" s="1467"/>
      <c r="L37" s="1467"/>
      <c r="M37" s="1467"/>
      <c r="N37" s="1478"/>
      <c r="O37" s="687">
        <f>O34-O36</f>
        <v>0</v>
      </c>
      <c r="P37" s="674"/>
      <c r="Q37" s="675"/>
      <c r="R37" s="141"/>
      <c r="V37" s="132" t="s">
        <v>866</v>
      </c>
    </row>
    <row r="38" spans="2:22" ht="24.75" customHeight="1" x14ac:dyDescent="0.15">
      <c r="B38" s="141"/>
      <c r="C38" s="688" t="s">
        <v>867</v>
      </c>
      <c r="D38" s="1469" t="s">
        <v>868</v>
      </c>
      <c r="E38" s="1470"/>
      <c r="F38" s="1470"/>
      <c r="G38" s="1470"/>
      <c r="H38" s="1470"/>
      <c r="I38" s="1470"/>
      <c r="J38" s="1470"/>
      <c r="K38" s="1470"/>
      <c r="L38" s="1470"/>
      <c r="M38" s="1470"/>
      <c r="N38" s="1471"/>
      <c r="O38" s="875"/>
      <c r="P38" s="677"/>
      <c r="Q38" s="678"/>
      <c r="R38" s="141"/>
      <c r="V38" s="689" t="s">
        <v>869</v>
      </c>
    </row>
    <row r="39" spans="2:22" ht="35.25" customHeight="1" thickBot="1" x14ac:dyDescent="0.2">
      <c r="B39" s="141"/>
      <c r="C39" s="690" t="s">
        <v>870</v>
      </c>
      <c r="D39" s="1452" t="s">
        <v>871</v>
      </c>
      <c r="E39" s="1453"/>
      <c r="F39" s="1453"/>
      <c r="G39" s="1453"/>
      <c r="H39" s="1453"/>
      <c r="I39" s="1453"/>
      <c r="J39" s="1453"/>
      <c r="K39" s="1453"/>
      <c r="L39" s="1453"/>
      <c r="M39" s="1453"/>
      <c r="N39" s="1454"/>
      <c r="O39" s="691">
        <f>O36-O38</f>
        <v>0</v>
      </c>
      <c r="P39" s="680"/>
      <c r="Q39" s="681"/>
      <c r="R39" s="141"/>
      <c r="V39" s="132" t="s">
        <v>872</v>
      </c>
    </row>
    <row r="40" spans="2:22" ht="16.5" customHeight="1" x14ac:dyDescent="0.15">
      <c r="Q40" s="692" t="str">
        <f>書類作成ガイド!J38</f>
        <v>V.R7_250930</v>
      </c>
      <c r="S40" s="693"/>
    </row>
    <row r="41" spans="2:22" ht="16.5" customHeight="1" x14ac:dyDescent="0.15"/>
    <row r="42" spans="2:22" ht="16.5" customHeight="1" x14ac:dyDescent="0.15"/>
    <row r="43" spans="2:22" ht="16.5" customHeight="1" x14ac:dyDescent="0.15"/>
    <row r="44" spans="2:22" ht="16.5" customHeight="1" x14ac:dyDescent="0.15"/>
    <row r="45" spans="2:22" ht="16.5" customHeight="1" x14ac:dyDescent="0.15"/>
    <row r="46" spans="2:22" ht="16.5" customHeight="1" x14ac:dyDescent="0.15"/>
  </sheetData>
  <mergeCells count="28">
    <mergeCell ref="C22:M22"/>
    <mergeCell ref="C1:M1"/>
    <mergeCell ref="C6:M6"/>
    <mergeCell ref="C7:M7"/>
    <mergeCell ref="C8:M8"/>
    <mergeCell ref="C9:L9"/>
    <mergeCell ref="B3:R3"/>
    <mergeCell ref="C13:M13"/>
    <mergeCell ref="C14:M14"/>
    <mergeCell ref="C15:M15"/>
    <mergeCell ref="C20:M20"/>
    <mergeCell ref="C21:M21"/>
    <mergeCell ref="C2:O2"/>
    <mergeCell ref="D39:N39"/>
    <mergeCell ref="C23:M23"/>
    <mergeCell ref="C25:M25"/>
    <mergeCell ref="C29:Q29"/>
    <mergeCell ref="C31:N31"/>
    <mergeCell ref="P31:Q31"/>
    <mergeCell ref="C32:C34"/>
    <mergeCell ref="E32:N32"/>
    <mergeCell ref="E33:N33"/>
    <mergeCell ref="E34:N34"/>
    <mergeCell ref="C35:C36"/>
    <mergeCell ref="E35:N35"/>
    <mergeCell ref="E36:N36"/>
    <mergeCell ref="D37:N37"/>
    <mergeCell ref="D38:N38"/>
  </mergeCells>
  <phoneticPr fontId="2"/>
  <dataValidations disablePrompts="1" count="1">
    <dataValidation type="list" allowBlank="1" showInputMessage="1" showErrorMessage="1" sqref="P36" xr:uid="{00000000-0002-0000-0600-000000000000}">
      <formula1>$V$36:$V$39</formula1>
    </dataValidation>
  </dataValidations>
  <pageMargins left="0.7" right="0.7" top="0.75" bottom="0.75" header="0.3" footer="0.3"/>
  <pageSetup paperSize="9" scale="82" orientation="portrait" r:id="rId1"/>
  <colBreaks count="1" manualBreakCount="1">
    <brk id="19" max="40"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H140"/>
  <sheetViews>
    <sheetView showGridLines="0" view="pageBreakPreview" topLeftCell="A49" zoomScaleNormal="100" zoomScaleSheetLayoutView="100" workbookViewId="0">
      <selection activeCell="D137" sqref="D137:AX139"/>
    </sheetView>
  </sheetViews>
  <sheetFormatPr defaultColWidth="13.7109375" defaultRowHeight="12" x14ac:dyDescent="0.15"/>
  <cols>
    <col min="1" max="1" width="0.7109375" style="132" customWidth="1"/>
    <col min="2" max="5" width="2.28515625" style="132" customWidth="1"/>
    <col min="6" max="6" width="2.42578125" style="132" customWidth="1"/>
    <col min="7" max="7" width="2.7109375" style="132" customWidth="1"/>
    <col min="8" max="8" width="2.5703125" style="132" customWidth="1"/>
    <col min="9" max="10" width="2.42578125" style="132" customWidth="1"/>
    <col min="11" max="11" width="2.5703125" style="132" customWidth="1"/>
    <col min="12" max="12" width="3" style="132" customWidth="1"/>
    <col min="13" max="13" width="2.7109375" style="132" customWidth="1"/>
    <col min="14" max="14" width="6.7109375" style="132" customWidth="1"/>
    <col min="15" max="15" width="3.7109375" style="132" customWidth="1"/>
    <col min="16" max="16" width="4.42578125" style="132" customWidth="1"/>
    <col min="17" max="17" width="2.7109375" style="132" customWidth="1"/>
    <col min="18" max="18" width="5.140625" style="132" customWidth="1"/>
    <col min="19" max="19" width="2.7109375" style="132" customWidth="1"/>
    <col min="20" max="20" width="5.140625" style="132" customWidth="1"/>
    <col min="21" max="22" width="5.28515625" style="132" customWidth="1"/>
    <col min="23" max="25" width="2.42578125" style="132" customWidth="1"/>
    <col min="26" max="26" width="3" style="132" customWidth="1"/>
    <col min="27" max="28" width="2.7109375" style="132" customWidth="1"/>
    <col min="29" max="29" width="2.85546875" style="132" customWidth="1"/>
    <col min="30" max="30" width="2" style="132" customWidth="1"/>
    <col min="31" max="37" width="2.7109375" style="132" customWidth="1"/>
    <col min="38" max="38" width="2.140625" style="132" customWidth="1"/>
    <col min="39" max="39" width="4.140625" style="132" customWidth="1"/>
    <col min="40" max="40" width="3.85546875" style="132" customWidth="1"/>
    <col min="41" max="41" width="3.7109375" style="132" customWidth="1"/>
    <col min="42" max="44" width="2.7109375" style="132" customWidth="1"/>
    <col min="45" max="46" width="5.28515625" style="132" customWidth="1"/>
    <col min="47" max="48" width="3.140625" style="132" customWidth="1"/>
    <col min="49" max="49" width="7" style="132" customWidth="1"/>
    <col min="50" max="50" width="3" style="132" customWidth="1"/>
    <col min="51" max="51" width="0.7109375" style="132" customWidth="1"/>
    <col min="52" max="52" width="3" style="132" customWidth="1"/>
    <col min="53" max="16384" width="13.7109375" style="132"/>
  </cols>
  <sheetData>
    <row r="1" spans="1:51" ht="12.75" customHeight="1" x14ac:dyDescent="0.15">
      <c r="B1" s="1015" t="s">
        <v>963</v>
      </c>
      <c r="C1" s="1015"/>
      <c r="D1" s="1016"/>
      <c r="E1" s="1015"/>
      <c r="F1" s="1015"/>
      <c r="G1" s="1015"/>
      <c r="H1" s="1015"/>
      <c r="I1" s="1015"/>
      <c r="J1" s="1015"/>
      <c r="K1" s="1015"/>
      <c r="L1" s="1015"/>
      <c r="M1" s="265"/>
      <c r="N1" s="265"/>
      <c r="AV1" s="201"/>
      <c r="AW1" s="201"/>
      <c r="AX1" s="136" t="s">
        <v>1112</v>
      </c>
    </row>
    <row r="2" spans="1:51" ht="17.25" customHeight="1" x14ac:dyDescent="0.15">
      <c r="B2" s="1209">
        <f>'提出リスト (共同居住型以外)'!B2</f>
        <v>0</v>
      </c>
      <c r="C2" s="1209"/>
      <c r="D2" s="1209"/>
      <c r="E2" s="1209"/>
      <c r="F2" s="1209"/>
      <c r="G2" s="1209"/>
      <c r="H2" s="1209"/>
      <c r="I2" s="1209"/>
      <c r="J2" s="1209"/>
      <c r="K2" s="1209"/>
      <c r="L2" s="1209"/>
      <c r="M2" s="1209"/>
      <c r="N2" s="1209"/>
      <c r="O2" s="1209"/>
      <c r="P2" s="1209"/>
      <c r="Q2" s="1209"/>
      <c r="R2" s="1209"/>
      <c r="S2" s="1209"/>
      <c r="T2" s="1209"/>
      <c r="U2" s="1209"/>
      <c r="V2" s="1209"/>
      <c r="W2" s="1209"/>
      <c r="X2" s="1209"/>
      <c r="Y2" s="1209"/>
      <c r="Z2" s="1209"/>
      <c r="AA2" s="1209"/>
      <c r="AT2" s="201"/>
      <c r="AU2" s="201"/>
      <c r="AV2" s="201"/>
      <c r="AW2" s="201"/>
      <c r="AX2" s="201"/>
    </row>
    <row r="3" spans="1:51" ht="15" customHeight="1" x14ac:dyDescent="0.15">
      <c r="B3" s="148" t="s">
        <v>729</v>
      </c>
      <c r="C3" s="148"/>
      <c r="D3" s="148"/>
      <c r="E3" s="148"/>
      <c r="F3" s="148"/>
      <c r="G3" s="148"/>
      <c r="H3" s="148"/>
      <c r="I3" s="148"/>
      <c r="J3" s="148"/>
      <c r="AT3" s="201"/>
      <c r="AU3" s="201"/>
      <c r="AV3" s="201"/>
      <c r="AW3" s="201"/>
      <c r="AX3" s="201"/>
    </row>
    <row r="4" spans="1:51" ht="20.100000000000001" customHeight="1" x14ac:dyDescent="0.15">
      <c r="B4" s="1409" t="s">
        <v>521</v>
      </c>
      <c r="C4" s="1409"/>
      <c r="D4" s="1409"/>
      <c r="E4" s="1409"/>
      <c r="F4" s="1409"/>
      <c r="G4" s="1409"/>
      <c r="H4" s="1409"/>
      <c r="I4" s="1409"/>
      <c r="J4" s="1409"/>
      <c r="K4" s="1409"/>
      <c r="L4" s="1409"/>
      <c r="M4" s="1409"/>
      <c r="N4" s="1409"/>
      <c r="O4" s="1409"/>
      <c r="P4" s="1409"/>
      <c r="Q4" s="1409"/>
      <c r="R4" s="1409"/>
      <c r="S4" s="1409"/>
      <c r="T4" s="1409"/>
      <c r="U4" s="1409"/>
      <c r="V4" s="1409"/>
      <c r="W4" s="1409"/>
      <c r="X4" s="1409"/>
      <c r="Y4" s="1409"/>
      <c r="Z4" s="1409"/>
      <c r="AA4" s="1409"/>
      <c r="AB4" s="1409"/>
      <c r="AC4" s="1409"/>
      <c r="AD4" s="1409"/>
      <c r="AE4" s="1409"/>
      <c r="AF4" s="1409"/>
      <c r="AG4" s="1409"/>
      <c r="AH4" s="1409"/>
      <c r="AI4" s="1409"/>
      <c r="AJ4" s="1409"/>
      <c r="AK4" s="1409"/>
      <c r="AL4" s="1409"/>
      <c r="AM4" s="1409"/>
      <c r="AN4" s="1409"/>
      <c r="AO4" s="1409"/>
      <c r="AP4" s="1409"/>
      <c r="AQ4" s="1409"/>
      <c r="AR4" s="1409"/>
      <c r="AS4" s="1409"/>
      <c r="AT4" s="1409"/>
      <c r="AU4" s="1409"/>
      <c r="AV4" s="1409"/>
      <c r="AW4" s="1409"/>
      <c r="AX4" s="1409"/>
      <c r="AY4" s="1409"/>
    </row>
    <row r="5" spans="1:51" ht="6" customHeight="1" x14ac:dyDescent="0.15">
      <c r="B5" s="1237"/>
      <c r="C5" s="1237"/>
      <c r="D5" s="1237"/>
      <c r="E5" s="1237"/>
      <c r="F5" s="1237"/>
      <c r="G5" s="1237"/>
      <c r="H5" s="1237"/>
      <c r="I5" s="1237"/>
      <c r="J5" s="1237"/>
      <c r="K5" s="1237"/>
      <c r="L5" s="1237"/>
      <c r="M5" s="1237"/>
      <c r="N5" s="1237"/>
      <c r="O5" s="1237"/>
      <c r="P5" s="1237"/>
      <c r="Q5" s="1237"/>
      <c r="R5" s="1237"/>
      <c r="S5" s="1237"/>
      <c r="T5" s="1237"/>
      <c r="U5" s="1237"/>
      <c r="V5" s="1237"/>
      <c r="W5" s="1237"/>
      <c r="X5" s="1237"/>
      <c r="Y5" s="1237"/>
      <c r="Z5" s="1237"/>
      <c r="AA5" s="1237"/>
      <c r="AB5" s="1237"/>
      <c r="AC5" s="1237"/>
      <c r="AD5" s="1237"/>
      <c r="AE5" s="1237"/>
      <c r="AF5" s="1237"/>
      <c r="AG5" s="1237"/>
      <c r="AH5" s="1237"/>
      <c r="AI5" s="1237"/>
      <c r="AJ5" s="1237"/>
      <c r="AK5" s="1237"/>
      <c r="AL5" s="1237"/>
      <c r="AM5" s="1237"/>
      <c r="AN5" s="1237"/>
      <c r="AO5" s="1237"/>
      <c r="AP5" s="1237"/>
      <c r="AQ5" s="1237"/>
      <c r="AR5" s="1237"/>
      <c r="AS5" s="1237"/>
      <c r="AT5" s="1237"/>
      <c r="AU5" s="1237"/>
      <c r="AV5" s="1237"/>
      <c r="AW5" s="1237"/>
      <c r="AX5" s="1237"/>
      <c r="AY5" s="1237"/>
    </row>
    <row r="6" spans="1:51" ht="16.5" customHeight="1" x14ac:dyDescent="0.15">
      <c r="B6" s="1526" t="s">
        <v>1131</v>
      </c>
      <c r="C6" s="1527"/>
      <c r="D6" s="1527"/>
      <c r="E6" s="1527"/>
      <c r="F6" s="1527"/>
      <c r="G6" s="1527"/>
      <c r="H6" s="1527"/>
      <c r="I6" s="1527"/>
      <c r="J6" s="1527"/>
      <c r="K6" s="1528"/>
      <c r="L6" s="239"/>
      <c r="M6" s="240"/>
      <c r="N6" s="240"/>
      <c r="O6" s="240"/>
      <c r="P6" s="240"/>
      <c r="Q6" s="240"/>
      <c r="R6" s="240"/>
      <c r="S6" s="240"/>
      <c r="T6" s="240"/>
      <c r="U6" s="240"/>
      <c r="V6" s="240"/>
      <c r="W6" s="240"/>
      <c r="X6" s="240"/>
      <c r="Y6" s="240"/>
      <c r="Z6" s="240"/>
      <c r="AA6" s="240"/>
      <c r="AB6" s="240"/>
      <c r="AC6" s="240"/>
      <c r="AD6" s="240"/>
      <c r="AE6" s="240"/>
      <c r="AF6" s="240"/>
      <c r="AG6" s="216"/>
      <c r="AH6" s="199"/>
      <c r="AI6" s="240"/>
      <c r="AJ6" s="240"/>
      <c r="AK6" s="199"/>
      <c r="AL6" s="216"/>
      <c r="AM6" s="199"/>
      <c r="AN6" s="216"/>
      <c r="AO6" s="216"/>
      <c r="AP6" s="216"/>
      <c r="AQ6" s="216"/>
      <c r="AR6" s="216"/>
      <c r="AS6" s="216"/>
      <c r="AT6" s="216"/>
      <c r="AU6" s="216"/>
      <c r="AV6" s="216"/>
      <c r="AW6" s="216"/>
      <c r="AX6" s="216"/>
    </row>
    <row r="7" spans="1:51" ht="16.5" customHeight="1" x14ac:dyDescent="0.15">
      <c r="B7" s="1817" t="s">
        <v>1152</v>
      </c>
      <c r="C7" s="1818"/>
      <c r="D7" s="1823" t="s">
        <v>1153</v>
      </c>
      <c r="E7" s="1824"/>
      <c r="F7" s="1824"/>
      <c r="G7" s="1824"/>
      <c r="H7" s="1824"/>
      <c r="I7" s="1824"/>
      <c r="J7" s="1824"/>
      <c r="K7" s="1825"/>
      <c r="L7" s="1826"/>
      <c r="M7" s="1827"/>
      <c r="N7" s="1827"/>
      <c r="O7" s="1827"/>
      <c r="P7" s="1827"/>
      <c r="Q7" s="1827"/>
      <c r="R7" s="1827"/>
      <c r="S7" s="1827"/>
      <c r="T7" s="1827"/>
      <c r="U7" s="1827"/>
      <c r="V7" s="1827"/>
      <c r="W7" s="1827"/>
      <c r="X7" s="1827"/>
      <c r="Y7" s="1827"/>
      <c r="Z7" s="1827"/>
      <c r="AA7" s="1827"/>
      <c r="AB7" s="1827"/>
      <c r="AC7" s="1827"/>
      <c r="AD7" s="1828"/>
      <c r="AE7" s="1829" t="s">
        <v>467</v>
      </c>
      <c r="AF7" s="1830"/>
      <c r="AG7" s="1830"/>
      <c r="AH7" s="1830"/>
      <c r="AI7" s="1830"/>
      <c r="AJ7" s="1830"/>
      <c r="AK7" s="1830"/>
      <c r="AL7" s="1830"/>
      <c r="AM7" s="1831"/>
      <c r="AN7" s="876"/>
      <c r="AO7" s="1838"/>
      <c r="AP7" s="1839"/>
      <c r="AQ7" s="1839"/>
      <c r="AR7" s="1839"/>
      <c r="AS7" s="1839"/>
      <c r="AT7" s="1839"/>
      <c r="AU7" s="1839"/>
      <c r="AV7" s="1839"/>
      <c r="AW7" s="1806" t="s">
        <v>468</v>
      </c>
      <c r="AX7" s="1807"/>
    </row>
    <row r="8" spans="1:51" ht="16.5" customHeight="1" x14ac:dyDescent="0.15">
      <c r="B8" s="1819"/>
      <c r="C8" s="1820"/>
      <c r="D8" s="1808" t="s">
        <v>469</v>
      </c>
      <c r="E8" s="1804"/>
      <c r="F8" s="1804"/>
      <c r="G8" s="1804"/>
      <c r="H8" s="1804"/>
      <c r="I8" s="1804"/>
      <c r="J8" s="1804"/>
      <c r="K8" s="1805"/>
      <c r="L8" s="1809"/>
      <c r="M8" s="1810"/>
      <c r="N8" s="1810"/>
      <c r="O8" s="1810"/>
      <c r="P8" s="1810"/>
      <c r="Q8" s="1810"/>
      <c r="R8" s="1810"/>
      <c r="S8" s="1810"/>
      <c r="T8" s="1810"/>
      <c r="U8" s="1810"/>
      <c r="V8" s="1810"/>
      <c r="W8" s="1810"/>
      <c r="X8" s="1810"/>
      <c r="Y8" s="1810"/>
      <c r="Z8" s="1810"/>
      <c r="AA8" s="1810"/>
      <c r="AB8" s="1810"/>
      <c r="AC8" s="1810"/>
      <c r="AD8" s="1811"/>
      <c r="AE8" s="1832"/>
      <c r="AF8" s="1833"/>
      <c r="AG8" s="1833"/>
      <c r="AH8" s="1833"/>
      <c r="AI8" s="1833"/>
      <c r="AJ8" s="1833"/>
      <c r="AK8" s="1833"/>
      <c r="AL8" s="1833"/>
      <c r="AM8" s="1834"/>
      <c r="AN8" s="877" t="s">
        <v>19</v>
      </c>
      <c r="AO8" s="1812" t="s">
        <v>730</v>
      </c>
      <c r="AP8" s="1812"/>
      <c r="AQ8" s="1812"/>
      <c r="AR8" s="1812"/>
      <c r="AS8" s="1812"/>
      <c r="AT8" s="1812"/>
      <c r="AU8" s="1812"/>
      <c r="AV8" s="1812"/>
      <c r="AW8" s="1812"/>
      <c r="AX8" s="1813"/>
    </row>
    <row r="9" spans="1:51" ht="16.5" customHeight="1" x14ac:dyDescent="0.15">
      <c r="B9" s="1819"/>
      <c r="C9" s="1820"/>
      <c r="D9" s="1808" t="s">
        <v>1154</v>
      </c>
      <c r="E9" s="1804"/>
      <c r="F9" s="1804"/>
      <c r="G9" s="1804"/>
      <c r="H9" s="1804"/>
      <c r="I9" s="1804"/>
      <c r="J9" s="1804"/>
      <c r="K9" s="1805"/>
      <c r="L9" s="1814"/>
      <c r="M9" s="1815"/>
      <c r="N9" s="1815"/>
      <c r="O9" s="1815"/>
      <c r="P9" s="1815"/>
      <c r="Q9" s="1815"/>
      <c r="R9" s="1815"/>
      <c r="S9" s="1815"/>
      <c r="T9" s="1815"/>
      <c r="U9" s="1815"/>
      <c r="V9" s="1815"/>
      <c r="W9" s="1815"/>
      <c r="X9" s="1815"/>
      <c r="Y9" s="1815"/>
      <c r="Z9" s="1815"/>
      <c r="AA9" s="1815"/>
      <c r="AB9" s="1815"/>
      <c r="AC9" s="1815"/>
      <c r="AD9" s="1816"/>
      <c r="AE9" s="1835"/>
      <c r="AF9" s="1836"/>
      <c r="AG9" s="1836"/>
      <c r="AH9" s="1836"/>
      <c r="AI9" s="1836"/>
      <c r="AJ9" s="1836"/>
      <c r="AK9" s="1836"/>
      <c r="AL9" s="1836"/>
      <c r="AM9" s="1837"/>
      <c r="AN9" s="450"/>
      <c r="AO9" s="320" t="s">
        <v>731</v>
      </c>
      <c r="AP9" s="320"/>
      <c r="AQ9" s="320" t="s">
        <v>731</v>
      </c>
      <c r="AR9" s="320"/>
      <c r="AS9" s="320"/>
      <c r="AT9" s="320"/>
      <c r="AU9" s="320"/>
      <c r="AV9" s="320"/>
      <c r="AW9" s="241"/>
      <c r="AX9" s="321"/>
    </row>
    <row r="10" spans="1:51" ht="16.5" customHeight="1" x14ac:dyDescent="0.15">
      <c r="B10" s="1819"/>
      <c r="C10" s="1820"/>
      <c r="D10" s="1808" t="s">
        <v>30</v>
      </c>
      <c r="E10" s="1804"/>
      <c r="F10" s="1804"/>
      <c r="G10" s="1804"/>
      <c r="H10" s="1804"/>
      <c r="I10" s="1804"/>
      <c r="J10" s="1804"/>
      <c r="K10" s="1805"/>
      <c r="L10" s="1809"/>
      <c r="M10" s="1810"/>
      <c r="N10" s="1810"/>
      <c r="O10" s="1810"/>
      <c r="P10" s="1810"/>
      <c r="Q10" s="1810"/>
      <c r="R10" s="1810"/>
      <c r="S10" s="1810"/>
      <c r="T10" s="1810"/>
      <c r="U10" s="1810"/>
      <c r="V10" s="1810"/>
      <c r="W10" s="1810"/>
      <c r="X10" s="1810"/>
      <c r="Y10" s="1810"/>
      <c r="Z10" s="1810"/>
      <c r="AA10" s="1810"/>
      <c r="AB10" s="1810"/>
      <c r="AC10" s="1810"/>
      <c r="AD10" s="1811"/>
      <c r="AE10" s="1840" t="s">
        <v>1155</v>
      </c>
      <c r="AF10" s="1841"/>
      <c r="AG10" s="1841"/>
      <c r="AH10" s="1841"/>
      <c r="AI10" s="1841"/>
      <c r="AJ10" s="1841"/>
      <c r="AK10" s="1841"/>
      <c r="AL10" s="1841"/>
      <c r="AM10" s="1842"/>
      <c r="AN10" s="1843"/>
      <c r="AO10" s="1340"/>
      <c r="AP10" s="1340"/>
      <c r="AQ10" s="1340"/>
      <c r="AR10" s="1340"/>
      <c r="AS10" s="1340"/>
      <c r="AT10" s="1340"/>
      <c r="AU10" s="1340"/>
      <c r="AV10" s="1340"/>
      <c r="AW10" s="1851" t="s">
        <v>503</v>
      </c>
      <c r="AX10" s="1852"/>
    </row>
    <row r="11" spans="1:51" ht="16.5" customHeight="1" x14ac:dyDescent="0.15">
      <c r="B11" s="1819"/>
      <c r="C11" s="1820"/>
      <c r="D11" s="1844" t="s">
        <v>20</v>
      </c>
      <c r="E11" s="1803" t="s">
        <v>22</v>
      </c>
      <c r="F11" s="1804"/>
      <c r="G11" s="1804"/>
      <c r="H11" s="1804"/>
      <c r="I11" s="1804"/>
      <c r="J11" s="1804"/>
      <c r="K11" s="1805"/>
      <c r="L11" s="1666"/>
      <c r="M11" s="1667"/>
      <c r="N11" s="1667"/>
      <c r="O11" s="1667"/>
      <c r="P11" s="1667"/>
      <c r="Q11" s="1667"/>
      <c r="R11" s="1667"/>
      <c r="S11" s="1667"/>
      <c r="T11" s="1667"/>
      <c r="U11" s="1667"/>
      <c r="V11" s="1667"/>
      <c r="W11" s="1667"/>
      <c r="X11" s="1667"/>
      <c r="Y11" s="1667"/>
      <c r="Z11" s="1667"/>
      <c r="AA11" s="1667"/>
      <c r="AB11" s="1667"/>
      <c r="AC11" s="1667"/>
      <c r="AD11" s="1668"/>
      <c r="AE11" s="1669" t="s">
        <v>686</v>
      </c>
      <c r="AF11" s="1670"/>
      <c r="AG11" s="1670"/>
      <c r="AH11" s="1670"/>
      <c r="AI11" s="1670"/>
      <c r="AJ11" s="1670"/>
      <c r="AK11" s="1670"/>
      <c r="AL11" s="1670"/>
      <c r="AM11" s="1671"/>
      <c r="AN11" s="1853"/>
      <c r="AO11" s="1667"/>
      <c r="AP11" s="1667"/>
      <c r="AQ11" s="1667"/>
      <c r="AR11" s="1667"/>
      <c r="AS11" s="1667"/>
      <c r="AT11" s="1667"/>
      <c r="AU11" s="1667"/>
      <c r="AV11" s="1667"/>
      <c r="AW11" s="1667"/>
      <c r="AX11" s="1854"/>
    </row>
    <row r="12" spans="1:51" ht="16.5" customHeight="1" x14ac:dyDescent="0.15">
      <c r="B12" s="1821"/>
      <c r="C12" s="1822"/>
      <c r="D12" s="1845"/>
      <c r="E12" s="1846" t="s">
        <v>21</v>
      </c>
      <c r="F12" s="1847"/>
      <c r="G12" s="1847"/>
      <c r="H12" s="1847"/>
      <c r="I12" s="1847"/>
      <c r="J12" s="1847"/>
      <c r="K12" s="1848"/>
      <c r="L12" s="1849"/>
      <c r="M12" s="1676"/>
      <c r="N12" s="1676"/>
      <c r="O12" s="1676"/>
      <c r="P12" s="1676"/>
      <c r="Q12" s="1676"/>
      <c r="R12" s="1676"/>
      <c r="S12" s="1676"/>
      <c r="T12" s="1676"/>
      <c r="U12" s="1676"/>
      <c r="V12" s="1676"/>
      <c r="W12" s="1676"/>
      <c r="X12" s="1676"/>
      <c r="Y12" s="1676"/>
      <c r="Z12" s="1676"/>
      <c r="AA12" s="1676"/>
      <c r="AB12" s="1676"/>
      <c r="AC12" s="1676"/>
      <c r="AD12" s="1850"/>
      <c r="AE12" s="1672" t="s">
        <v>123</v>
      </c>
      <c r="AF12" s="1673"/>
      <c r="AG12" s="1673"/>
      <c r="AH12" s="1673"/>
      <c r="AI12" s="1673"/>
      <c r="AJ12" s="1673"/>
      <c r="AK12" s="1673"/>
      <c r="AL12" s="1673"/>
      <c r="AM12" s="1674"/>
      <c r="AN12" s="1675"/>
      <c r="AO12" s="1676"/>
      <c r="AP12" s="1676"/>
      <c r="AQ12" s="1676"/>
      <c r="AR12" s="1676"/>
      <c r="AS12" s="1676"/>
      <c r="AT12" s="1676"/>
      <c r="AU12" s="1676"/>
      <c r="AV12" s="1676"/>
      <c r="AW12" s="1676"/>
      <c r="AX12" s="1677"/>
    </row>
    <row r="13" spans="1:51" ht="7.5" customHeight="1" x14ac:dyDescent="0.15"/>
    <row r="14" spans="1:51" ht="17.25" customHeight="1" x14ac:dyDescent="0.15">
      <c r="A14" s="430"/>
      <c r="B14" s="1527" t="s">
        <v>513</v>
      </c>
      <c r="C14" s="1527"/>
      <c r="D14" s="1527"/>
      <c r="E14" s="1527"/>
      <c r="F14" s="1527"/>
      <c r="G14" s="1527"/>
      <c r="H14" s="1527"/>
      <c r="I14" s="1527"/>
      <c r="J14" s="1527"/>
      <c r="K14" s="1528"/>
      <c r="L14" s="215" t="s">
        <v>500</v>
      </c>
      <c r="M14" s="216"/>
      <c r="N14" s="216"/>
      <c r="O14" s="216"/>
      <c r="P14" s="216"/>
      <c r="Q14" s="185"/>
      <c r="R14" s="185"/>
      <c r="S14" s="185"/>
      <c r="T14" s="185"/>
      <c r="U14" s="185"/>
      <c r="V14" s="185"/>
      <c r="W14" s="185"/>
      <c r="X14" s="185"/>
      <c r="Y14" s="185"/>
      <c r="Z14" s="326"/>
      <c r="AA14" s="326"/>
      <c r="AB14" s="326"/>
      <c r="AC14" s="326"/>
      <c r="AD14" s="326"/>
      <c r="AE14" s="326"/>
      <c r="AF14" s="211"/>
      <c r="AG14" s="211"/>
      <c r="AH14" s="211"/>
      <c r="AI14" s="326"/>
      <c r="AJ14" s="211"/>
      <c r="AK14" s="211"/>
      <c r="AL14" s="211"/>
      <c r="AM14" s="211"/>
      <c r="AN14" s="211"/>
      <c r="AO14" s="211"/>
      <c r="AP14" s="211"/>
      <c r="AQ14" s="211"/>
      <c r="AR14" s="211"/>
      <c r="AS14" s="211"/>
      <c r="AT14" s="211"/>
      <c r="AU14" s="211"/>
      <c r="AV14" s="211"/>
      <c r="AW14" s="211"/>
      <c r="AX14" s="211"/>
    </row>
    <row r="15" spans="1:51" ht="15.75" customHeight="1" x14ac:dyDescent="0.15">
      <c r="A15" s="934"/>
      <c r="B15" s="1774" t="s">
        <v>31</v>
      </c>
      <c r="C15" s="1774"/>
      <c r="D15" s="242"/>
      <c r="E15" s="242"/>
      <c r="F15" s="242"/>
      <c r="G15" s="242"/>
      <c r="H15" s="242"/>
      <c r="I15" s="242"/>
      <c r="J15" s="242"/>
      <c r="K15" s="243"/>
      <c r="L15" s="1797" t="s">
        <v>447</v>
      </c>
      <c r="M15" s="1772"/>
      <c r="N15" s="1772"/>
      <c r="O15" s="1772"/>
      <c r="P15" s="1772"/>
      <c r="Q15" s="1772"/>
      <c r="R15" s="1772"/>
      <c r="S15" s="1798"/>
      <c r="T15" s="1772" t="s">
        <v>822</v>
      </c>
      <c r="U15" s="1772"/>
      <c r="V15" s="1772"/>
      <c r="W15" s="1772"/>
      <c r="X15" s="1772"/>
      <c r="Y15" s="1772"/>
      <c r="Z15" s="1798"/>
      <c r="AA15" s="244"/>
      <c r="AB15" s="878" t="s">
        <v>19</v>
      </c>
      <c r="AC15" s="210" t="s">
        <v>660</v>
      </c>
      <c r="AD15" s="210"/>
      <c r="AE15" s="210"/>
      <c r="AF15" s="210"/>
      <c r="AG15" s="210"/>
      <c r="AH15" s="210"/>
      <c r="AI15" s="210"/>
      <c r="AJ15" s="210"/>
      <c r="AK15" s="210"/>
      <c r="AL15" s="210"/>
      <c r="AM15" s="626"/>
      <c r="AN15" s="1777" t="s">
        <v>659</v>
      </c>
      <c r="AO15" s="1778"/>
      <c r="AP15" s="1792"/>
      <c r="AQ15" s="1793"/>
      <c r="AR15" s="1793"/>
      <c r="AS15" s="1793"/>
      <c r="AT15" s="1795" t="s">
        <v>1</v>
      </c>
      <c r="AU15" s="766"/>
      <c r="AV15" s="1792"/>
      <c r="AW15" s="1793"/>
      <c r="AX15" s="1780" t="s">
        <v>11</v>
      </c>
      <c r="AY15" s="166"/>
    </row>
    <row r="16" spans="1:51" ht="15.75" customHeight="1" x14ac:dyDescent="0.15">
      <c r="A16" s="935"/>
      <c r="B16" s="1775"/>
      <c r="C16" s="1775"/>
      <c r="D16" s="1782" t="s">
        <v>62</v>
      </c>
      <c r="E16" s="1784" t="s">
        <v>443</v>
      </c>
      <c r="F16" s="1785"/>
      <c r="G16" s="1785"/>
      <c r="H16" s="1785"/>
      <c r="I16" s="1785"/>
      <c r="J16" s="1785"/>
      <c r="K16" s="1786"/>
      <c r="L16" s="245"/>
      <c r="M16" s="622"/>
      <c r="N16" s="622"/>
      <c r="O16" s="1753"/>
      <c r="P16" s="1754"/>
      <c r="Q16" s="1754"/>
      <c r="R16" s="1754"/>
      <c r="S16" s="246" t="s">
        <v>444</v>
      </c>
      <c r="T16" s="247"/>
      <c r="U16" s="247"/>
      <c r="V16" s="1753"/>
      <c r="W16" s="1754"/>
      <c r="X16" s="1754"/>
      <c r="Y16" s="1754"/>
      <c r="Z16" s="248" t="s">
        <v>444</v>
      </c>
      <c r="AA16" s="249"/>
      <c r="AB16" s="822" t="s">
        <v>19</v>
      </c>
      <c r="AC16" s="1787" t="s">
        <v>661</v>
      </c>
      <c r="AD16" s="1787"/>
      <c r="AE16" s="1787"/>
      <c r="AF16" s="1787"/>
      <c r="AG16" s="1787"/>
      <c r="AH16" s="287"/>
      <c r="AI16" s="287"/>
      <c r="AJ16" s="610"/>
      <c r="AK16" s="287"/>
      <c r="AL16" s="610"/>
      <c r="AM16" s="627"/>
      <c r="AN16" s="1779"/>
      <c r="AO16" s="1779"/>
      <c r="AP16" s="1794"/>
      <c r="AQ16" s="1794"/>
      <c r="AR16" s="1794"/>
      <c r="AS16" s="1794"/>
      <c r="AT16" s="1796"/>
      <c r="AU16" s="767"/>
      <c r="AV16" s="1794"/>
      <c r="AW16" s="1794"/>
      <c r="AX16" s="1781"/>
      <c r="AY16" s="141"/>
    </row>
    <row r="17" spans="1:60" ht="15.75" customHeight="1" x14ac:dyDescent="0.15">
      <c r="A17" s="430"/>
      <c r="B17" s="1775"/>
      <c r="C17" s="1775"/>
      <c r="D17" s="1783"/>
      <c r="E17" s="1788" t="s">
        <v>543</v>
      </c>
      <c r="F17" s="1335"/>
      <c r="G17" s="1335"/>
      <c r="H17" s="1335"/>
      <c r="I17" s="1335"/>
      <c r="J17" s="1335"/>
      <c r="K17" s="1336"/>
      <c r="L17" s="1799"/>
      <c r="M17" s="1800"/>
      <c r="N17" s="1800"/>
      <c r="O17" s="1800"/>
      <c r="P17" s="1800"/>
      <c r="Q17" s="1800"/>
      <c r="R17" s="1800"/>
      <c r="S17" s="1800"/>
      <c r="T17" s="250"/>
      <c r="U17" s="250"/>
      <c r="V17" s="1753"/>
      <c r="W17" s="1754"/>
      <c r="X17" s="1754"/>
      <c r="Y17" s="1754"/>
      <c r="Z17" s="186" t="s">
        <v>444</v>
      </c>
      <c r="AA17" s="227" t="s">
        <v>723</v>
      </c>
      <c r="AB17" s="228"/>
      <c r="AC17" s="228"/>
      <c r="AD17" s="228"/>
      <c r="AE17" s="228"/>
      <c r="AF17" s="228"/>
      <c r="AG17" s="228"/>
      <c r="AH17" s="228"/>
      <c r="AI17" s="228"/>
      <c r="AJ17" s="228"/>
      <c r="AK17" s="228"/>
      <c r="AL17" s="228"/>
      <c r="AM17" s="228"/>
      <c r="AN17" s="228"/>
      <c r="AO17" s="624"/>
      <c r="AP17" s="228"/>
      <c r="AQ17" s="879" t="s">
        <v>19</v>
      </c>
      <c r="AR17" s="228" t="s">
        <v>708</v>
      </c>
      <c r="AS17" s="228"/>
      <c r="AT17" s="880" t="s">
        <v>19</v>
      </c>
      <c r="AU17" s="880"/>
      <c r="AV17" s="228" t="s">
        <v>724</v>
      </c>
      <c r="AW17" s="228"/>
      <c r="AX17" s="289"/>
    </row>
    <row r="18" spans="1:60" ht="15.75" customHeight="1" x14ac:dyDescent="0.15">
      <c r="A18" s="430"/>
      <c r="B18" s="1775"/>
      <c r="C18" s="1775"/>
      <c r="D18" s="1801" t="s">
        <v>445</v>
      </c>
      <c r="E18" s="1803" t="s">
        <v>459</v>
      </c>
      <c r="F18" s="1804"/>
      <c r="G18" s="1804"/>
      <c r="H18" s="1804"/>
      <c r="I18" s="1804"/>
      <c r="J18" s="1804"/>
      <c r="K18" s="1805"/>
      <c r="L18" s="251"/>
      <c r="M18" s="622"/>
      <c r="N18" s="622"/>
      <c r="O18" s="1753"/>
      <c r="P18" s="1754"/>
      <c r="Q18" s="1754"/>
      <c r="R18" s="1754"/>
      <c r="S18" s="187" t="s">
        <v>705</v>
      </c>
      <c r="T18" s="250"/>
      <c r="U18" s="250"/>
      <c r="V18" s="1753"/>
      <c r="W18" s="1754"/>
      <c r="X18" s="1754"/>
      <c r="Y18" s="1754"/>
      <c r="Z18" s="186" t="s">
        <v>705</v>
      </c>
      <c r="AA18" s="591"/>
      <c r="AB18" s="229" t="s">
        <v>453</v>
      </c>
      <c r="AC18" s="230" t="s">
        <v>668</v>
      </c>
      <c r="AD18" s="230"/>
      <c r="AE18" s="231"/>
      <c r="AF18" s="231"/>
      <c r="AG18" s="588"/>
      <c r="AH18" s="589" t="s">
        <v>694</v>
      </c>
      <c r="AI18" s="231"/>
      <c r="AJ18" s="231"/>
      <c r="AK18" s="231"/>
      <c r="AL18" s="231"/>
      <c r="AM18" s="853"/>
      <c r="AN18" s="231" t="s">
        <v>1</v>
      </c>
      <c r="AO18" s="625"/>
      <c r="AP18" s="588"/>
      <c r="AQ18" s="881"/>
      <c r="AR18" s="588" t="s">
        <v>11</v>
      </c>
      <c r="AS18" s="882"/>
      <c r="AT18" s="231" t="s">
        <v>34</v>
      </c>
      <c r="AU18" s="231"/>
      <c r="AV18" s="231"/>
      <c r="AW18" s="231"/>
      <c r="AX18" s="590"/>
      <c r="AY18" s="238"/>
    </row>
    <row r="19" spans="1:60" ht="15.75" customHeight="1" x14ac:dyDescent="0.15">
      <c r="A19" s="430"/>
      <c r="B19" s="1775"/>
      <c r="C19" s="1775"/>
      <c r="D19" s="1802"/>
      <c r="E19" s="1803" t="s">
        <v>507</v>
      </c>
      <c r="F19" s="1804"/>
      <c r="G19" s="1804"/>
      <c r="H19" s="1804"/>
      <c r="I19" s="1804"/>
      <c r="J19" s="1804"/>
      <c r="K19" s="1805"/>
      <c r="L19" s="251"/>
      <c r="M19" s="622"/>
      <c r="N19" s="622"/>
      <c r="O19" s="1767"/>
      <c r="P19" s="1768"/>
      <c r="Q19" s="1768"/>
      <c r="R19" s="1768"/>
      <c r="S19" s="187" t="s">
        <v>706</v>
      </c>
      <c r="T19" s="250"/>
      <c r="U19" s="250"/>
      <c r="V19" s="1755"/>
      <c r="W19" s="1756"/>
      <c r="X19" s="1756"/>
      <c r="Y19" s="1756"/>
      <c r="Z19" s="186" t="s">
        <v>706</v>
      </c>
      <c r="AA19" s="451"/>
      <c r="AB19" s="142"/>
      <c r="AC19" s="142"/>
      <c r="AD19" s="142"/>
      <c r="AE19" s="142"/>
      <c r="AF19" s="142"/>
      <c r="AG19" s="142"/>
      <c r="AH19" s="142"/>
      <c r="AI19" s="142"/>
      <c r="AJ19" s="142"/>
      <c r="AK19" s="142"/>
      <c r="AL19" s="142"/>
      <c r="AM19" s="142"/>
      <c r="AN19" s="142"/>
      <c r="AO19" s="142"/>
      <c r="AP19" s="146"/>
      <c r="AQ19" s="142"/>
      <c r="AR19" s="146"/>
      <c r="AS19" s="146"/>
      <c r="AT19" s="146"/>
      <c r="AU19" s="146"/>
      <c r="AV19" s="146"/>
      <c r="AW19" s="146"/>
      <c r="AX19" s="452"/>
      <c r="BA19" s="146"/>
    </row>
    <row r="20" spans="1:60" ht="15.75" customHeight="1" x14ac:dyDescent="0.15">
      <c r="A20" s="430"/>
      <c r="B20" s="1775"/>
      <c r="C20" s="1775"/>
      <c r="D20" s="1783"/>
      <c r="E20" s="1803" t="s">
        <v>455</v>
      </c>
      <c r="F20" s="1804"/>
      <c r="G20" s="1804"/>
      <c r="H20" s="1804"/>
      <c r="I20" s="1804"/>
      <c r="J20" s="1804"/>
      <c r="K20" s="1805"/>
      <c r="L20" s="251"/>
      <c r="M20" s="622"/>
      <c r="N20" s="622"/>
      <c r="O20" s="1753"/>
      <c r="P20" s="1754"/>
      <c r="Q20" s="1754"/>
      <c r="R20" s="1754"/>
      <c r="S20" s="188" t="s">
        <v>707</v>
      </c>
      <c r="T20" s="250"/>
      <c r="U20" s="250"/>
      <c r="V20" s="1753"/>
      <c r="W20" s="1754"/>
      <c r="X20" s="1754"/>
      <c r="Y20" s="1754"/>
      <c r="Z20" s="189" t="s">
        <v>707</v>
      </c>
      <c r="AA20" s="451"/>
      <c r="AB20" s="142"/>
      <c r="AC20" s="142"/>
      <c r="AD20" s="142"/>
      <c r="AE20" s="142"/>
      <c r="AF20" s="142"/>
      <c r="AG20" s="142"/>
      <c r="AH20" s="142"/>
      <c r="AI20" s="142"/>
      <c r="AJ20" s="142"/>
      <c r="AK20" s="142"/>
      <c r="AL20" s="142"/>
      <c r="AM20" s="142"/>
      <c r="AN20" s="142"/>
      <c r="AO20" s="142"/>
      <c r="AP20" s="146"/>
      <c r="AQ20" s="142"/>
      <c r="AR20" s="146"/>
      <c r="AS20" s="146"/>
      <c r="AT20" s="146"/>
      <c r="AU20" s="146"/>
      <c r="AV20" s="146"/>
      <c r="AW20" s="146"/>
      <c r="AX20" s="452"/>
    </row>
    <row r="21" spans="1:60" ht="15.75" customHeight="1" x14ac:dyDescent="0.15">
      <c r="A21" s="430"/>
      <c r="B21" s="1776"/>
      <c r="C21" s="1776"/>
      <c r="D21" s="1789" t="s">
        <v>494</v>
      </c>
      <c r="E21" s="1790"/>
      <c r="F21" s="1790"/>
      <c r="G21" s="1790"/>
      <c r="H21" s="1790"/>
      <c r="I21" s="1790"/>
      <c r="J21" s="1790"/>
      <c r="K21" s="1791"/>
      <c r="L21" s="252"/>
      <c r="M21" s="623"/>
      <c r="N21" s="623"/>
      <c r="O21" s="623"/>
      <c r="P21" s="1769"/>
      <c r="Q21" s="1770"/>
      <c r="R21" s="1770"/>
      <c r="S21" s="1771"/>
      <c r="T21" s="262"/>
      <c r="U21" s="253"/>
      <c r="V21" s="1757"/>
      <c r="W21" s="1758"/>
      <c r="X21" s="1758"/>
      <c r="Y21" s="1758"/>
      <c r="Z21" s="1759"/>
      <c r="AA21" s="451"/>
      <c r="AB21" s="142"/>
      <c r="AC21" s="142"/>
      <c r="AD21" s="142"/>
      <c r="AE21" s="142"/>
      <c r="AF21" s="142"/>
      <c r="AG21" s="142"/>
      <c r="AH21" s="142"/>
      <c r="AI21" s="142"/>
      <c r="AJ21" s="142"/>
      <c r="AK21" s="142"/>
      <c r="AL21" s="142"/>
      <c r="AM21" s="142"/>
      <c r="AN21" s="142"/>
      <c r="AO21" s="142"/>
      <c r="AP21" s="146"/>
      <c r="AQ21" s="142"/>
      <c r="AR21" s="146"/>
      <c r="AS21" s="146"/>
      <c r="AT21" s="146"/>
      <c r="AU21" s="146"/>
      <c r="AV21" s="146"/>
      <c r="AW21" s="146"/>
      <c r="AX21" s="452"/>
    </row>
    <row r="22" spans="1:60" ht="15.75" customHeight="1" x14ac:dyDescent="0.15">
      <c r="A22" s="430"/>
      <c r="B22" s="1772" t="s">
        <v>470</v>
      </c>
      <c r="C22" s="1772"/>
      <c r="D22" s="1772"/>
      <c r="E22" s="1772"/>
      <c r="F22" s="1772"/>
      <c r="G22" s="1772"/>
      <c r="H22" s="1772"/>
      <c r="I22" s="1772"/>
      <c r="J22" s="1772"/>
      <c r="K22" s="1773"/>
      <c r="L22" s="254"/>
      <c r="M22" s="883" t="s">
        <v>19</v>
      </c>
      <c r="N22" s="255" t="s">
        <v>658</v>
      </c>
      <c r="O22" s="255"/>
      <c r="P22" s="618"/>
      <c r="Q22" s="619"/>
      <c r="R22" s="883" t="s">
        <v>19</v>
      </c>
      <c r="S22" s="255" t="s">
        <v>657</v>
      </c>
      <c r="T22" s="1655" t="s">
        <v>823</v>
      </c>
      <c r="U22" s="1655"/>
      <c r="V22" s="1655"/>
      <c r="W22" s="1655"/>
      <c r="X22" s="1655"/>
      <c r="Y22" s="1760"/>
      <c r="Z22" s="1761"/>
      <c r="AA22" s="1761"/>
      <c r="AB22" s="1761"/>
      <c r="AC22" s="1761"/>
      <c r="AD22" s="1761"/>
      <c r="AE22" s="1761"/>
      <c r="AF22" s="1761"/>
      <c r="AG22" s="1761"/>
      <c r="AH22" s="1761"/>
      <c r="AI22" s="1761"/>
      <c r="AJ22" s="1761"/>
      <c r="AK22" s="1761"/>
      <c r="AL22" s="1761"/>
      <c r="AM22" s="1761"/>
      <c r="AN22" s="1761"/>
      <c r="AO22" s="1761"/>
      <c r="AP22" s="1761"/>
      <c r="AQ22" s="1761"/>
      <c r="AR22" s="1762"/>
      <c r="AS22" s="1537" t="s">
        <v>790</v>
      </c>
      <c r="AT22" s="1678"/>
      <c r="AU22" s="1678"/>
      <c r="AV22" s="1678"/>
      <c r="AW22" s="1678"/>
      <c r="AX22" s="1679"/>
    </row>
    <row r="23" spans="1:60" ht="15.75" customHeight="1" x14ac:dyDescent="0.15">
      <c r="A23" s="430"/>
      <c r="B23" s="1751" t="s">
        <v>486</v>
      </c>
      <c r="C23" s="1751"/>
      <c r="D23" s="1751"/>
      <c r="E23" s="1751"/>
      <c r="F23" s="1751"/>
      <c r="G23" s="1751"/>
      <c r="H23" s="1751"/>
      <c r="I23" s="1751"/>
      <c r="J23" s="1751"/>
      <c r="K23" s="1752"/>
      <c r="L23" s="245"/>
      <c r="M23" s="861" t="s">
        <v>19</v>
      </c>
      <c r="N23" s="256" t="s">
        <v>658</v>
      </c>
      <c r="O23" s="256"/>
      <c r="P23" s="620"/>
      <c r="Q23" s="621"/>
      <c r="R23" s="861" t="s">
        <v>19</v>
      </c>
      <c r="S23" s="256" t="s">
        <v>657</v>
      </c>
      <c r="T23" s="1766"/>
      <c r="U23" s="1766"/>
      <c r="V23" s="1766"/>
      <c r="W23" s="1766"/>
      <c r="X23" s="1766"/>
      <c r="Y23" s="1763"/>
      <c r="Z23" s="1764"/>
      <c r="AA23" s="1764"/>
      <c r="AB23" s="1764"/>
      <c r="AC23" s="1764"/>
      <c r="AD23" s="1764"/>
      <c r="AE23" s="1764"/>
      <c r="AF23" s="1764"/>
      <c r="AG23" s="1764"/>
      <c r="AH23" s="1764"/>
      <c r="AI23" s="1764"/>
      <c r="AJ23" s="1764"/>
      <c r="AK23" s="1764"/>
      <c r="AL23" s="1764"/>
      <c r="AM23" s="1764"/>
      <c r="AN23" s="1764"/>
      <c r="AO23" s="1764"/>
      <c r="AP23" s="1764"/>
      <c r="AQ23" s="1764"/>
      <c r="AR23" s="1765"/>
      <c r="AS23" s="1541"/>
      <c r="AT23" s="1634"/>
      <c r="AU23" s="1634"/>
      <c r="AV23" s="1634"/>
      <c r="AW23" s="1634"/>
      <c r="AX23" s="1680"/>
    </row>
    <row r="24" spans="1:60" ht="5.25" customHeight="1" x14ac:dyDescent="0.15">
      <c r="B24" s="257"/>
      <c r="C24" s="257"/>
      <c r="D24" s="217"/>
      <c r="E24" s="217"/>
      <c r="F24" s="217"/>
      <c r="G24" s="217"/>
      <c r="H24" s="217"/>
      <c r="I24" s="217"/>
      <c r="J24" s="217"/>
      <c r="K24" s="217"/>
      <c r="L24" s="258"/>
      <c r="M24" s="259"/>
      <c r="N24" s="259"/>
      <c r="O24" s="259"/>
      <c r="P24" s="259"/>
      <c r="Q24" s="259"/>
      <c r="R24" s="258"/>
      <c r="S24" s="259"/>
      <c r="T24" s="258"/>
      <c r="U24" s="258"/>
      <c r="V24" s="258"/>
      <c r="W24" s="259"/>
      <c r="X24" s="259"/>
      <c r="Y24" s="259"/>
      <c r="Z24" s="259"/>
      <c r="AA24" s="260"/>
      <c r="AB24" s="260"/>
      <c r="AC24" s="260"/>
      <c r="AD24" s="260"/>
      <c r="AE24" s="260"/>
      <c r="AF24" s="135"/>
      <c r="AG24" s="261"/>
      <c r="AH24" s="190"/>
      <c r="AI24" s="260"/>
      <c r="AJ24" s="135"/>
      <c r="AK24" s="190"/>
      <c r="AL24" s="190"/>
      <c r="AM24" s="190"/>
      <c r="AN24" s="190"/>
      <c r="AO24" s="190"/>
      <c r="AP24" s="190"/>
      <c r="AQ24" s="190"/>
      <c r="AR24" s="190"/>
      <c r="AS24" s="190"/>
      <c r="AT24" s="190"/>
      <c r="AU24" s="190"/>
      <c r="AV24" s="190"/>
      <c r="AW24" s="190"/>
      <c r="AX24" s="190"/>
    </row>
    <row r="25" spans="1:60" ht="16.5" customHeight="1" x14ac:dyDescent="0.15">
      <c r="B25" s="1526" t="s">
        <v>514</v>
      </c>
      <c r="C25" s="1527"/>
      <c r="D25" s="1527"/>
      <c r="E25" s="1527"/>
      <c r="F25" s="1527"/>
      <c r="G25" s="1527"/>
      <c r="H25" s="1527"/>
      <c r="I25" s="1527"/>
      <c r="J25" s="1527"/>
      <c r="K25" s="1528"/>
      <c r="L25" s="262"/>
      <c r="M25" s="209"/>
      <c r="N25" s="209"/>
      <c r="O25" s="209"/>
      <c r="P25" s="209"/>
      <c r="Q25" s="209"/>
      <c r="R25" s="262"/>
      <c r="S25" s="209"/>
      <c r="T25" s="262"/>
      <c r="U25" s="262"/>
      <c r="V25" s="262"/>
      <c r="W25" s="209"/>
      <c r="X25" s="209"/>
      <c r="Y25" s="263" t="s">
        <v>531</v>
      </c>
      <c r="Z25" s="209"/>
      <c r="AA25" s="264"/>
      <c r="AB25" s="264"/>
      <c r="AC25" s="264"/>
      <c r="AD25" s="264"/>
      <c r="AE25" s="264"/>
      <c r="AF25" s="134"/>
      <c r="AG25" s="216"/>
      <c r="AH25" s="191"/>
      <c r="AI25" s="264"/>
      <c r="AJ25" s="134"/>
      <c r="AK25" s="191"/>
      <c r="AL25" s="191"/>
      <c r="AM25" s="191"/>
      <c r="AN25" s="191"/>
      <c r="AO25" s="191"/>
      <c r="AP25" s="191"/>
      <c r="AQ25" s="191"/>
      <c r="AR25" s="191"/>
      <c r="AS25" s="191"/>
      <c r="AT25" s="191"/>
      <c r="AU25" s="191"/>
      <c r="AV25" s="191"/>
      <c r="AW25" s="191"/>
      <c r="AX25" s="191"/>
    </row>
    <row r="26" spans="1:60" ht="11.25" customHeight="1" x14ac:dyDescent="0.15">
      <c r="B26" s="1645" t="s">
        <v>484</v>
      </c>
      <c r="C26" s="1646"/>
      <c r="D26" s="1681" t="s">
        <v>471</v>
      </c>
      <c r="E26" s="1682"/>
      <c r="F26" s="1682"/>
      <c r="G26" s="1682"/>
      <c r="H26" s="1683"/>
      <c r="I26" s="1543" t="s">
        <v>732</v>
      </c>
      <c r="J26" s="1543"/>
      <c r="K26" s="1543"/>
      <c r="L26" s="1537" t="s">
        <v>817</v>
      </c>
      <c r="M26" s="1538"/>
      <c r="N26" s="1543" t="s">
        <v>1092</v>
      </c>
      <c r="O26" s="1703" t="s">
        <v>733</v>
      </c>
      <c r="P26" s="1703"/>
      <c r="Q26" s="1626" t="s">
        <v>533</v>
      </c>
      <c r="R26" s="1627"/>
      <c r="S26" s="1690" t="s">
        <v>532</v>
      </c>
      <c r="T26" s="1691"/>
      <c r="U26" s="1743" t="s">
        <v>734</v>
      </c>
      <c r="V26" s="1744"/>
      <c r="W26" s="1744"/>
      <c r="X26" s="1744"/>
      <c r="Y26" s="1744"/>
      <c r="Z26" s="1744"/>
      <c r="AA26" s="1744"/>
      <c r="AB26" s="1744"/>
      <c r="AC26" s="1744"/>
      <c r="AD26" s="1744"/>
      <c r="AE26" s="1744"/>
      <c r="AF26" s="1744"/>
      <c r="AG26" s="1744"/>
      <c r="AH26" s="1744"/>
      <c r="AI26" s="1744"/>
      <c r="AJ26" s="1744"/>
      <c r="AK26" s="1744"/>
      <c r="AL26" s="1744"/>
      <c r="AM26" s="1744"/>
      <c r="AN26" s="1744"/>
      <c r="AO26" s="1744"/>
      <c r="AP26" s="1744"/>
      <c r="AQ26" s="1744"/>
      <c r="AR26" s="1744"/>
      <c r="AS26" s="1745"/>
      <c r="AT26" s="1738" t="s">
        <v>1156</v>
      </c>
      <c r="AU26" s="1746" t="s">
        <v>1093</v>
      </c>
      <c r="AV26" s="1747"/>
      <c r="AW26" s="1655" t="s">
        <v>451</v>
      </c>
      <c r="AX26" s="1748"/>
    </row>
    <row r="27" spans="1:60" ht="10.5" customHeight="1" x14ac:dyDescent="0.15">
      <c r="B27" s="1647"/>
      <c r="C27" s="1648"/>
      <c r="D27" s="1684"/>
      <c r="E27" s="1685"/>
      <c r="F27" s="1685"/>
      <c r="G27" s="1685"/>
      <c r="H27" s="1686"/>
      <c r="I27" s="1532"/>
      <c r="J27" s="1532"/>
      <c r="K27" s="1532"/>
      <c r="L27" s="1539"/>
      <c r="M27" s="1540"/>
      <c r="N27" s="1532"/>
      <c r="O27" s="1704"/>
      <c r="P27" s="1704"/>
      <c r="Q27" s="1002"/>
      <c r="R27" s="1628"/>
      <c r="S27" s="1003"/>
      <c r="T27" s="1692"/>
      <c r="U27" s="453">
        <v>200</v>
      </c>
      <c r="V27" s="453">
        <v>115</v>
      </c>
      <c r="W27" s="1734">
        <v>100</v>
      </c>
      <c r="X27" s="1735"/>
      <c r="Y27" s="1735"/>
      <c r="Z27" s="1735"/>
      <c r="AA27" s="1735"/>
      <c r="AB27" s="1735"/>
      <c r="AC27" s="1735"/>
      <c r="AD27" s="1735"/>
      <c r="AE27" s="1735"/>
      <c r="AF27" s="1735"/>
      <c r="AG27" s="1735"/>
      <c r="AH27" s="1735"/>
      <c r="AI27" s="1735"/>
      <c r="AJ27" s="1736"/>
      <c r="AK27" s="1735">
        <v>50</v>
      </c>
      <c r="AL27" s="1735"/>
      <c r="AM27" s="1735"/>
      <c r="AN27" s="1735"/>
      <c r="AO27" s="1735"/>
      <c r="AP27" s="1735"/>
      <c r="AQ27" s="1735"/>
      <c r="AR27" s="1735"/>
      <c r="AS27" s="1737"/>
      <c r="AT27" s="1739"/>
      <c r="AU27" s="807">
        <v>200</v>
      </c>
      <c r="AV27" s="807">
        <v>150</v>
      </c>
      <c r="AW27" s="1019"/>
      <c r="AX27" s="1749"/>
      <c r="AZ27" s="1237" t="s">
        <v>728</v>
      </c>
      <c r="BA27" s="1237" t="s">
        <v>728</v>
      </c>
      <c r="BB27" s="1237" t="s">
        <v>728</v>
      </c>
      <c r="BC27" s="1237" t="s">
        <v>728</v>
      </c>
      <c r="BD27" s="1237" t="s">
        <v>728</v>
      </c>
      <c r="BE27" s="1237" t="s">
        <v>728</v>
      </c>
      <c r="BF27" s="1237" t="s">
        <v>728</v>
      </c>
      <c r="BG27" s="1237" t="s">
        <v>728</v>
      </c>
      <c r="BH27" s="132" t="s">
        <v>728</v>
      </c>
    </row>
    <row r="28" spans="1:60" ht="15.75" customHeight="1" x14ac:dyDescent="0.15">
      <c r="B28" s="1647"/>
      <c r="C28" s="1648"/>
      <c r="D28" s="1684"/>
      <c r="E28" s="1685"/>
      <c r="F28" s="1685"/>
      <c r="G28" s="1685"/>
      <c r="H28" s="1686"/>
      <c r="I28" s="1532"/>
      <c r="J28" s="1532"/>
      <c r="K28" s="1532"/>
      <c r="L28" s="1539"/>
      <c r="M28" s="1540"/>
      <c r="N28" s="1532"/>
      <c r="O28" s="1704"/>
      <c r="P28" s="1704"/>
      <c r="Q28" s="1002"/>
      <c r="R28" s="1628"/>
      <c r="S28" s="1003"/>
      <c r="T28" s="1692"/>
      <c r="U28" s="1728" t="s">
        <v>818</v>
      </c>
      <c r="V28" s="1728" t="s">
        <v>779</v>
      </c>
      <c r="W28" s="1632" t="s">
        <v>683</v>
      </c>
      <c r="X28" s="1730"/>
      <c r="Y28" s="1539" t="s">
        <v>643</v>
      </c>
      <c r="Z28" s="1540"/>
      <c r="AA28" s="1539" t="s">
        <v>644</v>
      </c>
      <c r="AB28" s="1540"/>
      <c r="AC28" s="1539" t="s">
        <v>735</v>
      </c>
      <c r="AD28" s="1540"/>
      <c r="AE28" s="1539" t="s">
        <v>693</v>
      </c>
      <c r="AF28" s="1540"/>
      <c r="AG28" s="1539" t="s">
        <v>756</v>
      </c>
      <c r="AH28" s="1540"/>
      <c r="AI28" s="1539" t="s">
        <v>819</v>
      </c>
      <c r="AJ28" s="1540"/>
      <c r="AK28" s="1631" t="s">
        <v>807</v>
      </c>
      <c r="AL28" s="1632"/>
      <c r="AM28" s="1531" t="s">
        <v>1081</v>
      </c>
      <c r="AN28" s="1534" t="s">
        <v>1082</v>
      </c>
      <c r="AO28" s="1631" t="s">
        <v>448</v>
      </c>
      <c r="AP28" s="1632"/>
      <c r="AQ28" s="1631" t="s">
        <v>820</v>
      </c>
      <c r="AR28" s="1632"/>
      <c r="AS28" s="1731" t="s">
        <v>684</v>
      </c>
      <c r="AT28" s="1739"/>
      <c r="AU28" s="1739" t="s">
        <v>1094</v>
      </c>
      <c r="AV28" s="1739" t="s">
        <v>1095</v>
      </c>
      <c r="AW28" s="1019"/>
      <c r="AX28" s="1749"/>
      <c r="AZ28" s="1237"/>
      <c r="BA28" s="1237"/>
      <c r="BB28" s="1237"/>
      <c r="BC28" s="1237"/>
      <c r="BD28" s="1237"/>
      <c r="BE28" s="1237"/>
      <c r="BF28" s="1237"/>
      <c r="BG28" s="1237"/>
    </row>
    <row r="29" spans="1:60" ht="15.75" customHeight="1" x14ac:dyDescent="0.15">
      <c r="B29" s="1647"/>
      <c r="C29" s="1648"/>
      <c r="D29" s="1684"/>
      <c r="E29" s="1685"/>
      <c r="F29" s="1685"/>
      <c r="G29" s="1685"/>
      <c r="H29" s="1686"/>
      <c r="I29" s="1532"/>
      <c r="J29" s="1532"/>
      <c r="K29" s="1532"/>
      <c r="L29" s="1539"/>
      <c r="M29" s="1540"/>
      <c r="N29" s="1532"/>
      <c r="O29" s="1704"/>
      <c r="P29" s="1704"/>
      <c r="Q29" s="1002"/>
      <c r="R29" s="1628"/>
      <c r="S29" s="1003"/>
      <c r="T29" s="1692"/>
      <c r="U29" s="1728"/>
      <c r="V29" s="1728"/>
      <c r="W29" s="1633"/>
      <c r="X29" s="1540"/>
      <c r="Y29" s="1539"/>
      <c r="Z29" s="1540"/>
      <c r="AA29" s="1539"/>
      <c r="AB29" s="1540"/>
      <c r="AC29" s="1539"/>
      <c r="AD29" s="1540"/>
      <c r="AE29" s="1539"/>
      <c r="AF29" s="1540"/>
      <c r="AG29" s="1539"/>
      <c r="AH29" s="1540"/>
      <c r="AI29" s="1539"/>
      <c r="AJ29" s="1540"/>
      <c r="AK29" s="1539"/>
      <c r="AL29" s="1633"/>
      <c r="AM29" s="1532"/>
      <c r="AN29" s="1535"/>
      <c r="AO29" s="1539"/>
      <c r="AP29" s="1633"/>
      <c r="AQ29" s="1539"/>
      <c r="AR29" s="1633"/>
      <c r="AS29" s="1732"/>
      <c r="AT29" s="1739"/>
      <c r="AU29" s="1739"/>
      <c r="AV29" s="1739"/>
      <c r="AW29" s="1019"/>
      <c r="AX29" s="1749"/>
      <c r="AZ29" s="1237"/>
      <c r="BA29" s="1237"/>
      <c r="BB29" s="1237"/>
      <c r="BC29" s="1237"/>
      <c r="BD29" s="1237"/>
      <c r="BE29" s="1237"/>
      <c r="BF29" s="1237"/>
      <c r="BG29" s="1237"/>
    </row>
    <row r="30" spans="1:60" ht="45" customHeight="1" x14ac:dyDescent="0.15">
      <c r="B30" s="1647"/>
      <c r="C30" s="1648"/>
      <c r="D30" s="1687"/>
      <c r="E30" s="1688"/>
      <c r="F30" s="1688"/>
      <c r="G30" s="1688"/>
      <c r="H30" s="1689"/>
      <c r="I30" s="1533"/>
      <c r="J30" s="1533"/>
      <c r="K30" s="1533"/>
      <c r="L30" s="1541"/>
      <c r="M30" s="1542"/>
      <c r="N30" s="1533"/>
      <c r="O30" s="1705"/>
      <c r="P30" s="1705"/>
      <c r="Q30" s="1629"/>
      <c r="R30" s="1630"/>
      <c r="S30" s="1693"/>
      <c r="T30" s="1694"/>
      <c r="U30" s="1729"/>
      <c r="V30" s="1729"/>
      <c r="W30" s="1634"/>
      <c r="X30" s="1542"/>
      <c r="Y30" s="1541"/>
      <c r="Z30" s="1542"/>
      <c r="AA30" s="1541"/>
      <c r="AB30" s="1542"/>
      <c r="AC30" s="1541"/>
      <c r="AD30" s="1542"/>
      <c r="AE30" s="1541"/>
      <c r="AF30" s="1542"/>
      <c r="AG30" s="1541"/>
      <c r="AH30" s="1542"/>
      <c r="AI30" s="1541"/>
      <c r="AJ30" s="1542"/>
      <c r="AK30" s="1541"/>
      <c r="AL30" s="1634"/>
      <c r="AM30" s="1533"/>
      <c r="AN30" s="1536"/>
      <c r="AO30" s="1541"/>
      <c r="AP30" s="1634"/>
      <c r="AQ30" s="1541"/>
      <c r="AR30" s="1634"/>
      <c r="AS30" s="1733"/>
      <c r="AT30" s="1740"/>
      <c r="AU30" s="1740"/>
      <c r="AV30" s="1740"/>
      <c r="AW30" s="1019"/>
      <c r="AX30" s="1750"/>
      <c r="AZ30" s="1237"/>
      <c r="BA30" s="1237"/>
      <c r="BB30" s="1237"/>
      <c r="BC30" s="1237"/>
      <c r="BD30" s="1237"/>
      <c r="BE30" s="1237"/>
      <c r="BF30" s="1237"/>
      <c r="BG30" s="1237"/>
    </row>
    <row r="31" spans="1:60" ht="15.75" customHeight="1" x14ac:dyDescent="0.15">
      <c r="B31" s="1647"/>
      <c r="C31" s="1648"/>
      <c r="D31" s="1697"/>
      <c r="E31" s="1698"/>
      <c r="F31" s="1698"/>
      <c r="G31" s="1698"/>
      <c r="H31" s="1699"/>
      <c r="I31" s="1700"/>
      <c r="J31" s="1701"/>
      <c r="K31" s="1702"/>
      <c r="L31" s="1544"/>
      <c r="M31" s="1545"/>
      <c r="N31" s="884"/>
      <c r="O31" s="1635"/>
      <c r="P31" s="1636"/>
      <c r="Q31" s="1637"/>
      <c r="R31" s="1638"/>
      <c r="S31" s="1695"/>
      <c r="T31" s="1696"/>
      <c r="U31" s="885" t="s">
        <v>19</v>
      </c>
      <c r="V31" s="885" t="s">
        <v>19</v>
      </c>
      <c r="W31" s="1521" t="s">
        <v>19</v>
      </c>
      <c r="X31" s="1522"/>
      <c r="Y31" s="1521" t="s">
        <v>19</v>
      </c>
      <c r="Z31" s="1522"/>
      <c r="AA31" s="1521" t="s">
        <v>19</v>
      </c>
      <c r="AB31" s="1522"/>
      <c r="AC31" s="1521" t="s">
        <v>19</v>
      </c>
      <c r="AD31" s="1522"/>
      <c r="AE31" s="1521" t="s">
        <v>19</v>
      </c>
      <c r="AF31" s="1522"/>
      <c r="AG31" s="1521" t="s">
        <v>19</v>
      </c>
      <c r="AH31" s="1522"/>
      <c r="AI31" s="1521" t="s">
        <v>19</v>
      </c>
      <c r="AJ31" s="1522"/>
      <c r="AK31" s="1524" t="s">
        <v>19</v>
      </c>
      <c r="AL31" s="1525"/>
      <c r="AM31" s="887" t="s">
        <v>19</v>
      </c>
      <c r="AN31" s="887" t="s">
        <v>19</v>
      </c>
      <c r="AO31" s="1741" t="s">
        <v>19</v>
      </c>
      <c r="AP31" s="1742"/>
      <c r="AQ31" s="1741" t="s">
        <v>19</v>
      </c>
      <c r="AR31" s="1742"/>
      <c r="AS31" s="888" t="s">
        <v>19</v>
      </c>
      <c r="AT31" s="888" t="s">
        <v>19</v>
      </c>
      <c r="AU31" s="889" t="s">
        <v>19</v>
      </c>
      <c r="AV31" s="890" t="s">
        <v>19</v>
      </c>
      <c r="AW31" s="891"/>
      <c r="AX31" s="455" t="s">
        <v>442</v>
      </c>
      <c r="BA31" t="s">
        <v>729</v>
      </c>
    </row>
    <row r="32" spans="1:60" ht="15.75" customHeight="1" x14ac:dyDescent="0.15">
      <c r="B32" s="1647"/>
      <c r="C32" s="1648"/>
      <c r="D32" s="1570"/>
      <c r="E32" s="1571"/>
      <c r="F32" s="1571"/>
      <c r="G32" s="1571"/>
      <c r="H32" s="1572"/>
      <c r="I32" s="1616"/>
      <c r="J32" s="1617"/>
      <c r="K32" s="1618"/>
      <c r="L32" s="1546"/>
      <c r="M32" s="1547"/>
      <c r="N32" s="892"/>
      <c r="O32" s="1559"/>
      <c r="P32" s="1560"/>
      <c r="Q32" s="1561"/>
      <c r="R32" s="1562"/>
      <c r="S32" s="1573"/>
      <c r="T32" s="1574"/>
      <c r="U32" s="885" t="s">
        <v>19</v>
      </c>
      <c r="V32" s="885" t="s">
        <v>19</v>
      </c>
      <c r="W32" s="1514" t="s">
        <v>19</v>
      </c>
      <c r="X32" s="1515"/>
      <c r="Y32" s="1514" t="s">
        <v>19</v>
      </c>
      <c r="Z32" s="1515"/>
      <c r="AA32" s="1514" t="s">
        <v>19</v>
      </c>
      <c r="AB32" s="1515"/>
      <c r="AC32" s="1514" t="s">
        <v>19</v>
      </c>
      <c r="AD32" s="1515"/>
      <c r="AE32" s="1514" t="s">
        <v>19</v>
      </c>
      <c r="AF32" s="1515"/>
      <c r="AG32" s="1514" t="s">
        <v>19</v>
      </c>
      <c r="AH32" s="1515"/>
      <c r="AI32" s="1514" t="s">
        <v>19</v>
      </c>
      <c r="AJ32" s="1515"/>
      <c r="AK32" s="1512" t="s">
        <v>19</v>
      </c>
      <c r="AL32" s="1513"/>
      <c r="AM32" s="893" t="s">
        <v>19</v>
      </c>
      <c r="AN32" s="893" t="s">
        <v>19</v>
      </c>
      <c r="AO32" s="1512" t="s">
        <v>19</v>
      </c>
      <c r="AP32" s="1513"/>
      <c r="AQ32" s="1512" t="s">
        <v>19</v>
      </c>
      <c r="AR32" s="1513"/>
      <c r="AS32" s="886" t="s">
        <v>19</v>
      </c>
      <c r="AT32" s="886" t="s">
        <v>19</v>
      </c>
      <c r="AU32" s="885" t="s">
        <v>19</v>
      </c>
      <c r="AV32" s="894" t="s">
        <v>19</v>
      </c>
      <c r="AW32" s="895"/>
      <c r="AX32" s="204" t="s">
        <v>442</v>
      </c>
      <c r="BA32" t="s">
        <v>729</v>
      </c>
    </row>
    <row r="33" spans="2:50" ht="15.75" customHeight="1" x14ac:dyDescent="0.15">
      <c r="B33" s="1647"/>
      <c r="C33" s="1648"/>
      <c r="D33" s="1570"/>
      <c r="E33" s="1571"/>
      <c r="F33" s="1571"/>
      <c r="G33" s="1571"/>
      <c r="H33" s="1572"/>
      <c r="I33" s="1616"/>
      <c r="J33" s="1617"/>
      <c r="K33" s="1618"/>
      <c r="L33" s="1546"/>
      <c r="M33" s="1547"/>
      <c r="N33" s="892"/>
      <c r="O33" s="1559"/>
      <c r="P33" s="1560"/>
      <c r="Q33" s="1561"/>
      <c r="R33" s="1562"/>
      <c r="S33" s="1573"/>
      <c r="T33" s="1574"/>
      <c r="U33" s="885" t="s">
        <v>19</v>
      </c>
      <c r="V33" s="885" t="s">
        <v>19</v>
      </c>
      <c r="W33" s="1514" t="s">
        <v>19</v>
      </c>
      <c r="X33" s="1515"/>
      <c r="Y33" s="1514" t="s">
        <v>19</v>
      </c>
      <c r="Z33" s="1515"/>
      <c r="AA33" s="1514" t="s">
        <v>19</v>
      </c>
      <c r="AB33" s="1515"/>
      <c r="AC33" s="1514" t="s">
        <v>19</v>
      </c>
      <c r="AD33" s="1515"/>
      <c r="AE33" s="1514" t="s">
        <v>19</v>
      </c>
      <c r="AF33" s="1515"/>
      <c r="AG33" s="1514" t="s">
        <v>19</v>
      </c>
      <c r="AH33" s="1515"/>
      <c r="AI33" s="1514" t="s">
        <v>19</v>
      </c>
      <c r="AJ33" s="1515"/>
      <c r="AK33" s="1512" t="s">
        <v>19</v>
      </c>
      <c r="AL33" s="1513"/>
      <c r="AM33" s="893" t="s">
        <v>19</v>
      </c>
      <c r="AN33" s="893" t="s">
        <v>19</v>
      </c>
      <c r="AO33" s="1512" t="s">
        <v>19</v>
      </c>
      <c r="AP33" s="1513"/>
      <c r="AQ33" s="1512" t="s">
        <v>19</v>
      </c>
      <c r="AR33" s="1513"/>
      <c r="AS33" s="886" t="s">
        <v>19</v>
      </c>
      <c r="AT33" s="886" t="s">
        <v>19</v>
      </c>
      <c r="AU33" s="885" t="s">
        <v>19</v>
      </c>
      <c r="AV33" s="894" t="s">
        <v>19</v>
      </c>
      <c r="AW33" s="895"/>
      <c r="AX33" s="204" t="s">
        <v>442</v>
      </c>
    </row>
    <row r="34" spans="2:50" ht="15.75" customHeight="1" x14ac:dyDescent="0.15">
      <c r="B34" s="1647"/>
      <c r="C34" s="1648"/>
      <c r="D34" s="1570"/>
      <c r="E34" s="1571"/>
      <c r="F34" s="1571"/>
      <c r="G34" s="1571"/>
      <c r="H34" s="1572"/>
      <c r="I34" s="1616"/>
      <c r="J34" s="1617"/>
      <c r="K34" s="1618"/>
      <c r="L34" s="1546"/>
      <c r="M34" s="1547"/>
      <c r="N34" s="892"/>
      <c r="O34" s="1559"/>
      <c r="P34" s="1560"/>
      <c r="Q34" s="1561"/>
      <c r="R34" s="1562"/>
      <c r="S34" s="1573"/>
      <c r="T34" s="1574"/>
      <c r="U34" s="885" t="s">
        <v>19</v>
      </c>
      <c r="V34" s="885" t="s">
        <v>19</v>
      </c>
      <c r="W34" s="1514" t="s">
        <v>19</v>
      </c>
      <c r="X34" s="1515"/>
      <c r="Y34" s="1514" t="s">
        <v>19</v>
      </c>
      <c r="Z34" s="1515"/>
      <c r="AA34" s="1514" t="s">
        <v>19</v>
      </c>
      <c r="AB34" s="1515"/>
      <c r="AC34" s="1514" t="s">
        <v>19</v>
      </c>
      <c r="AD34" s="1515"/>
      <c r="AE34" s="1514" t="s">
        <v>19</v>
      </c>
      <c r="AF34" s="1515"/>
      <c r="AG34" s="1514" t="s">
        <v>19</v>
      </c>
      <c r="AH34" s="1515"/>
      <c r="AI34" s="1514" t="s">
        <v>19</v>
      </c>
      <c r="AJ34" s="1515"/>
      <c r="AK34" s="1512" t="s">
        <v>19</v>
      </c>
      <c r="AL34" s="1513"/>
      <c r="AM34" s="893" t="s">
        <v>19</v>
      </c>
      <c r="AN34" s="893" t="s">
        <v>19</v>
      </c>
      <c r="AO34" s="1512" t="s">
        <v>19</v>
      </c>
      <c r="AP34" s="1513"/>
      <c r="AQ34" s="1512" t="s">
        <v>19</v>
      </c>
      <c r="AR34" s="1513"/>
      <c r="AS34" s="886" t="s">
        <v>19</v>
      </c>
      <c r="AT34" s="886" t="s">
        <v>19</v>
      </c>
      <c r="AU34" s="885" t="s">
        <v>19</v>
      </c>
      <c r="AV34" s="894" t="s">
        <v>19</v>
      </c>
      <c r="AW34" s="895"/>
      <c r="AX34" s="204" t="s">
        <v>442</v>
      </c>
    </row>
    <row r="35" spans="2:50" ht="15.75" customHeight="1" x14ac:dyDescent="0.15">
      <c r="B35" s="1647"/>
      <c r="C35" s="1648"/>
      <c r="D35" s="1570"/>
      <c r="E35" s="1571"/>
      <c r="F35" s="1571"/>
      <c r="G35" s="1571"/>
      <c r="H35" s="1572"/>
      <c r="I35" s="1616"/>
      <c r="J35" s="1617"/>
      <c r="K35" s="1618"/>
      <c r="L35" s="1546"/>
      <c r="M35" s="1547"/>
      <c r="N35" s="892"/>
      <c r="O35" s="1559"/>
      <c r="P35" s="1560"/>
      <c r="Q35" s="1561" t="s">
        <v>757</v>
      </c>
      <c r="R35" s="1562"/>
      <c r="S35" s="1573" t="s">
        <v>757</v>
      </c>
      <c r="T35" s="1574"/>
      <c r="U35" s="885" t="s">
        <v>19</v>
      </c>
      <c r="V35" s="885" t="s">
        <v>19</v>
      </c>
      <c r="W35" s="1514" t="s">
        <v>19</v>
      </c>
      <c r="X35" s="1515"/>
      <c r="Y35" s="1514" t="s">
        <v>19</v>
      </c>
      <c r="Z35" s="1515"/>
      <c r="AA35" s="1514" t="s">
        <v>19</v>
      </c>
      <c r="AB35" s="1515"/>
      <c r="AC35" s="1514" t="s">
        <v>19</v>
      </c>
      <c r="AD35" s="1515"/>
      <c r="AE35" s="1514" t="s">
        <v>19</v>
      </c>
      <c r="AF35" s="1515"/>
      <c r="AG35" s="1514" t="s">
        <v>19</v>
      </c>
      <c r="AH35" s="1515"/>
      <c r="AI35" s="1514" t="s">
        <v>19</v>
      </c>
      <c r="AJ35" s="1515"/>
      <c r="AK35" s="1512" t="s">
        <v>19</v>
      </c>
      <c r="AL35" s="1513"/>
      <c r="AM35" s="893" t="s">
        <v>19</v>
      </c>
      <c r="AN35" s="893" t="s">
        <v>19</v>
      </c>
      <c r="AO35" s="1512" t="s">
        <v>19</v>
      </c>
      <c r="AP35" s="1513"/>
      <c r="AQ35" s="1512" t="s">
        <v>19</v>
      </c>
      <c r="AR35" s="1513"/>
      <c r="AS35" s="886" t="s">
        <v>19</v>
      </c>
      <c r="AT35" s="886" t="s">
        <v>19</v>
      </c>
      <c r="AU35" s="885" t="s">
        <v>19</v>
      </c>
      <c r="AV35" s="894" t="s">
        <v>19</v>
      </c>
      <c r="AW35" s="895"/>
      <c r="AX35" s="204" t="s">
        <v>442</v>
      </c>
    </row>
    <row r="36" spans="2:50" ht="15.75" customHeight="1" x14ac:dyDescent="0.15">
      <c r="B36" s="1647"/>
      <c r="C36" s="1648"/>
      <c r="D36" s="1570"/>
      <c r="E36" s="1571"/>
      <c r="F36" s="1571"/>
      <c r="G36" s="1571"/>
      <c r="H36" s="1572"/>
      <c r="I36" s="1616"/>
      <c r="J36" s="1617"/>
      <c r="K36" s="1618"/>
      <c r="L36" s="1546"/>
      <c r="M36" s="1547"/>
      <c r="N36" s="892"/>
      <c r="O36" s="1559"/>
      <c r="P36" s="1560"/>
      <c r="Q36" s="1561"/>
      <c r="R36" s="1562"/>
      <c r="S36" s="1573"/>
      <c r="T36" s="1574"/>
      <c r="U36" s="885" t="s">
        <v>19</v>
      </c>
      <c r="V36" s="885" t="s">
        <v>19</v>
      </c>
      <c r="W36" s="1514" t="s">
        <v>19</v>
      </c>
      <c r="X36" s="1515"/>
      <c r="Y36" s="1514" t="s">
        <v>19</v>
      </c>
      <c r="Z36" s="1515"/>
      <c r="AA36" s="1514" t="s">
        <v>19</v>
      </c>
      <c r="AB36" s="1515"/>
      <c r="AC36" s="1514" t="s">
        <v>19</v>
      </c>
      <c r="AD36" s="1515"/>
      <c r="AE36" s="1514" t="s">
        <v>19</v>
      </c>
      <c r="AF36" s="1515"/>
      <c r="AG36" s="1514" t="s">
        <v>19</v>
      </c>
      <c r="AH36" s="1515"/>
      <c r="AI36" s="1514" t="s">
        <v>19</v>
      </c>
      <c r="AJ36" s="1515"/>
      <c r="AK36" s="1512" t="s">
        <v>19</v>
      </c>
      <c r="AL36" s="1513"/>
      <c r="AM36" s="893" t="s">
        <v>19</v>
      </c>
      <c r="AN36" s="893" t="s">
        <v>19</v>
      </c>
      <c r="AO36" s="1512" t="s">
        <v>19</v>
      </c>
      <c r="AP36" s="1513"/>
      <c r="AQ36" s="1512" t="s">
        <v>19</v>
      </c>
      <c r="AR36" s="1513"/>
      <c r="AS36" s="886" t="s">
        <v>19</v>
      </c>
      <c r="AT36" s="886" t="s">
        <v>19</v>
      </c>
      <c r="AU36" s="885" t="s">
        <v>19</v>
      </c>
      <c r="AV36" s="894" t="s">
        <v>19</v>
      </c>
      <c r="AW36" s="895"/>
      <c r="AX36" s="204" t="s">
        <v>442</v>
      </c>
    </row>
    <row r="37" spans="2:50" ht="15.75" customHeight="1" x14ac:dyDescent="0.15">
      <c r="B37" s="1649"/>
      <c r="C37" s="1650"/>
      <c r="D37" s="1658" t="s">
        <v>728</v>
      </c>
      <c r="E37" s="1659"/>
      <c r="F37" s="1659"/>
      <c r="G37" s="1659"/>
      <c r="H37" s="1660"/>
      <c r="I37" s="1661"/>
      <c r="J37" s="1662"/>
      <c r="K37" s="1663"/>
      <c r="L37" s="1548"/>
      <c r="M37" s="1549"/>
      <c r="N37" s="896"/>
      <c r="O37" s="1664"/>
      <c r="P37" s="1665"/>
      <c r="Q37" s="1586"/>
      <c r="R37" s="1587"/>
      <c r="S37" s="1589"/>
      <c r="T37" s="1590"/>
      <c r="U37" s="897" t="s">
        <v>19</v>
      </c>
      <c r="V37" s="897" t="s">
        <v>19</v>
      </c>
      <c r="W37" s="1519" t="s">
        <v>19</v>
      </c>
      <c r="X37" s="1520"/>
      <c r="Y37" s="1519" t="s">
        <v>19</v>
      </c>
      <c r="Z37" s="1520"/>
      <c r="AA37" s="1519" t="s">
        <v>19</v>
      </c>
      <c r="AB37" s="1520"/>
      <c r="AC37" s="1519" t="s">
        <v>19</v>
      </c>
      <c r="AD37" s="1520"/>
      <c r="AE37" s="1519" t="s">
        <v>19</v>
      </c>
      <c r="AF37" s="1520"/>
      <c r="AG37" s="1519" t="s">
        <v>19</v>
      </c>
      <c r="AH37" s="1520"/>
      <c r="AI37" s="1519" t="s">
        <v>19</v>
      </c>
      <c r="AJ37" s="1520"/>
      <c r="AK37" s="1519" t="s">
        <v>19</v>
      </c>
      <c r="AL37" s="1523"/>
      <c r="AM37" s="898" t="s">
        <v>19</v>
      </c>
      <c r="AN37" s="898" t="s">
        <v>19</v>
      </c>
      <c r="AO37" s="1519" t="s">
        <v>19</v>
      </c>
      <c r="AP37" s="1523"/>
      <c r="AQ37" s="1519" t="s">
        <v>19</v>
      </c>
      <c r="AR37" s="1523"/>
      <c r="AS37" s="899" t="s">
        <v>19</v>
      </c>
      <c r="AT37" s="899" t="s">
        <v>19</v>
      </c>
      <c r="AU37" s="897" t="s">
        <v>19</v>
      </c>
      <c r="AV37" s="900" t="s">
        <v>19</v>
      </c>
      <c r="AW37" s="895"/>
      <c r="AX37" s="205" t="s">
        <v>442</v>
      </c>
    </row>
    <row r="38" spans="2:50" ht="15.75" customHeight="1" x14ac:dyDescent="0.15">
      <c r="B38" s="1651" t="s">
        <v>755</v>
      </c>
      <c r="C38" s="1652"/>
      <c r="D38" s="1652"/>
      <c r="E38" s="1652"/>
      <c r="F38" s="1652"/>
      <c r="G38" s="1652"/>
      <c r="H38" s="1653"/>
      <c r="I38" s="1529"/>
      <c r="J38" s="1588"/>
      <c r="K38" s="1530"/>
      <c r="L38" s="1529"/>
      <c r="M38" s="1530"/>
      <c r="N38" s="806"/>
      <c r="O38" s="1624"/>
      <c r="P38" s="1625"/>
      <c r="Q38" s="1591"/>
      <c r="R38" s="1592"/>
      <c r="S38" s="1591"/>
      <c r="T38" s="1592"/>
      <c r="U38" s="885" t="s">
        <v>19</v>
      </c>
      <c r="V38" s="885" t="s">
        <v>19</v>
      </c>
      <c r="W38" s="1521" t="s">
        <v>19</v>
      </c>
      <c r="X38" s="1522"/>
      <c r="Y38" s="1521" t="s">
        <v>19</v>
      </c>
      <c r="Z38" s="1522"/>
      <c r="AA38" s="1521" t="s">
        <v>19</v>
      </c>
      <c r="AB38" s="1522"/>
      <c r="AC38" s="1521" t="s">
        <v>19</v>
      </c>
      <c r="AD38" s="1522"/>
      <c r="AE38" s="1521" t="s">
        <v>19</v>
      </c>
      <c r="AF38" s="1522"/>
      <c r="AG38" s="1521" t="s">
        <v>19</v>
      </c>
      <c r="AH38" s="1522"/>
      <c r="AI38" s="1521" t="s">
        <v>19</v>
      </c>
      <c r="AJ38" s="1522"/>
      <c r="AK38" s="1524" t="s">
        <v>19</v>
      </c>
      <c r="AL38" s="1525"/>
      <c r="AM38" s="901" t="s">
        <v>19</v>
      </c>
      <c r="AN38" s="901" t="s">
        <v>19</v>
      </c>
      <c r="AO38" s="1524" t="s">
        <v>19</v>
      </c>
      <c r="AP38" s="1525"/>
      <c r="AQ38" s="1524" t="s">
        <v>19</v>
      </c>
      <c r="AR38" s="1525"/>
      <c r="AS38" s="899" t="s">
        <v>19</v>
      </c>
      <c r="AT38" s="899" t="s">
        <v>19</v>
      </c>
      <c r="AU38" s="902" t="s">
        <v>19</v>
      </c>
      <c r="AV38" s="849" t="s">
        <v>19</v>
      </c>
      <c r="AW38" s="1557"/>
      <c r="AX38" s="1558"/>
    </row>
    <row r="39" spans="2:50" ht="15.75" customHeight="1" x14ac:dyDescent="0.15">
      <c r="B39" s="1654" t="s">
        <v>550</v>
      </c>
      <c r="C39" s="1655"/>
      <c r="D39" s="1655"/>
      <c r="E39" s="1655"/>
      <c r="F39" s="1655"/>
      <c r="G39" s="1655"/>
      <c r="H39" s="768"/>
      <c r="I39" s="1575"/>
      <c r="J39" s="1576"/>
      <c r="K39" s="456" t="s">
        <v>503</v>
      </c>
      <c r="L39" s="1598">
        <f>(SUM(L31:M37)*2000+SUM(N31:N37)*1500+SUM(O31:P37)*1150+SUM(Q31:R37)*1000+SUM(S31:T37)*500)</f>
        <v>0</v>
      </c>
      <c r="M39" s="1599"/>
      <c r="N39" s="1599"/>
      <c r="O39" s="1599"/>
      <c r="P39" s="1599"/>
      <c r="Q39" s="1599"/>
      <c r="R39" s="1599"/>
      <c r="S39" s="1599"/>
      <c r="T39" s="1600"/>
      <c r="U39" s="592" t="s">
        <v>449</v>
      </c>
      <c r="V39" s="592"/>
      <c r="W39" s="1577" t="s">
        <v>780</v>
      </c>
      <c r="X39" s="1577"/>
      <c r="Y39" s="1577"/>
      <c r="Z39" s="1577"/>
      <c r="AA39" s="1577"/>
      <c r="AB39" s="1577"/>
      <c r="AC39" s="1577"/>
      <c r="AD39" s="1577"/>
      <c r="AE39" s="1577"/>
      <c r="AF39" s="1577"/>
      <c r="AG39" s="1577"/>
      <c r="AH39" s="1577"/>
      <c r="AI39" s="1577"/>
      <c r="AJ39" s="1577"/>
      <c r="AK39" s="1577"/>
      <c r="AL39" s="1577"/>
      <c r="AM39" s="1577"/>
      <c r="AN39" s="1577"/>
      <c r="AO39" s="1577"/>
      <c r="AP39" s="1577"/>
      <c r="AQ39" s="1577"/>
      <c r="AR39" s="1577"/>
      <c r="AS39" s="1577"/>
      <c r="AT39" s="1577"/>
      <c r="AU39" s="1577"/>
      <c r="AV39" s="1577"/>
      <c r="AW39" s="1577"/>
      <c r="AX39" s="1578"/>
    </row>
    <row r="40" spans="2:50" ht="30" customHeight="1" x14ac:dyDescent="0.15">
      <c r="B40" s="1619" t="s">
        <v>1000</v>
      </c>
      <c r="C40" s="1620"/>
      <c r="D40" s="1620"/>
      <c r="E40" s="1620"/>
      <c r="F40" s="1620"/>
      <c r="G40" s="1620"/>
      <c r="H40" s="1621"/>
      <c r="I40" s="1622"/>
      <c r="J40" s="1623"/>
      <c r="K40" s="457" t="s">
        <v>503</v>
      </c>
      <c r="L40" s="1601">
        <v>0</v>
      </c>
      <c r="M40" s="1602"/>
      <c r="N40" s="1602"/>
      <c r="O40" s="1602"/>
      <c r="P40" s="1602"/>
      <c r="Q40" s="1602"/>
      <c r="R40" s="1602"/>
      <c r="S40" s="1602"/>
      <c r="T40" s="1603"/>
      <c r="U40" s="593" t="s">
        <v>449</v>
      </c>
      <c r="V40" s="593"/>
      <c r="W40" s="1550" t="s">
        <v>1157</v>
      </c>
      <c r="X40" s="1551"/>
      <c r="Y40" s="1551"/>
      <c r="Z40" s="1551"/>
      <c r="AA40" s="1551"/>
      <c r="AB40" s="1551"/>
      <c r="AC40" s="1551"/>
      <c r="AD40" s="1551"/>
      <c r="AE40" s="1551"/>
      <c r="AF40" s="1551"/>
      <c r="AG40" s="1551"/>
      <c r="AH40" s="1551"/>
      <c r="AI40" s="1551"/>
      <c r="AJ40" s="1551"/>
      <c r="AK40" s="1551"/>
      <c r="AL40" s="1551"/>
      <c r="AM40" s="1551"/>
      <c r="AN40" s="1551"/>
      <c r="AO40" s="1551"/>
      <c r="AP40" s="1551"/>
      <c r="AQ40" s="1551"/>
      <c r="AR40" s="1551"/>
      <c r="AS40" s="1551"/>
      <c r="AT40" s="1551"/>
      <c r="AU40" s="1551"/>
      <c r="AV40" s="1551"/>
      <c r="AW40" s="1551"/>
      <c r="AX40" s="1552"/>
    </row>
    <row r="41" spans="2:50" ht="15.75" customHeight="1" x14ac:dyDescent="0.15">
      <c r="B41" s="1619" t="s">
        <v>741</v>
      </c>
      <c r="C41" s="1620"/>
      <c r="D41" s="1620"/>
      <c r="E41" s="1620"/>
      <c r="F41" s="1620"/>
      <c r="G41" s="1620"/>
      <c r="H41" s="1621"/>
      <c r="I41" s="1622"/>
      <c r="J41" s="1623"/>
      <c r="K41" s="457" t="s">
        <v>2</v>
      </c>
      <c r="L41" s="1601">
        <f>I41*10000</f>
        <v>0</v>
      </c>
      <c r="M41" s="1602"/>
      <c r="N41" s="1602"/>
      <c r="O41" s="1602"/>
      <c r="P41" s="1602"/>
      <c r="Q41" s="1602"/>
      <c r="R41" s="1602"/>
      <c r="S41" s="1602"/>
      <c r="T41" s="1603"/>
      <c r="U41" s="593" t="s">
        <v>449</v>
      </c>
      <c r="V41" s="593"/>
      <c r="W41" s="1551" t="s">
        <v>1001</v>
      </c>
      <c r="X41" s="1551"/>
      <c r="Y41" s="1551"/>
      <c r="Z41" s="1551"/>
      <c r="AA41" s="1551"/>
      <c r="AB41" s="1551"/>
      <c r="AC41" s="1551"/>
      <c r="AD41" s="1551"/>
      <c r="AE41" s="1551"/>
      <c r="AF41" s="1551"/>
      <c r="AG41" s="1551"/>
      <c r="AH41" s="1551"/>
      <c r="AI41" s="1551"/>
      <c r="AJ41" s="1551"/>
      <c r="AK41" s="1551"/>
      <c r="AL41" s="1551"/>
      <c r="AM41" s="1551"/>
      <c r="AN41" s="1551"/>
      <c r="AO41" s="1551"/>
      <c r="AP41" s="1551"/>
      <c r="AQ41" s="1551"/>
      <c r="AR41" s="1551"/>
      <c r="AS41" s="1551"/>
      <c r="AT41" s="1551"/>
      <c r="AU41" s="1551"/>
      <c r="AV41" s="1551"/>
      <c r="AW41" s="1551"/>
      <c r="AX41" s="1552"/>
    </row>
    <row r="42" spans="2:50" ht="15.75" customHeight="1" x14ac:dyDescent="0.15">
      <c r="B42" s="1596" t="s">
        <v>742</v>
      </c>
      <c r="C42" s="1597"/>
      <c r="D42" s="1597"/>
      <c r="E42" s="1597"/>
      <c r="F42" s="1597"/>
      <c r="G42" s="1597"/>
      <c r="H42" s="1597"/>
      <c r="I42" s="1597"/>
      <c r="J42" s="1597"/>
      <c r="K42" s="1597"/>
      <c r="L42" s="1604">
        <f>L39++L40+L41</f>
        <v>0</v>
      </c>
      <c r="M42" s="1605"/>
      <c r="N42" s="1605"/>
      <c r="O42" s="1605"/>
      <c r="P42" s="1605"/>
      <c r="Q42" s="1605"/>
      <c r="R42" s="1605"/>
      <c r="S42" s="1605"/>
      <c r="T42" s="1606"/>
      <c r="U42" s="594" t="s">
        <v>449</v>
      </c>
      <c r="V42" s="594"/>
      <c r="W42" s="1656" t="s">
        <v>1002</v>
      </c>
      <c r="X42" s="1656"/>
      <c r="Y42" s="1656"/>
      <c r="Z42" s="1656"/>
      <c r="AA42" s="1656"/>
      <c r="AB42" s="1656"/>
      <c r="AC42" s="1656"/>
      <c r="AD42" s="1656"/>
      <c r="AE42" s="1656"/>
      <c r="AF42" s="1656"/>
      <c r="AG42" s="1656"/>
      <c r="AH42" s="1656"/>
      <c r="AI42" s="1656"/>
      <c r="AJ42" s="1656"/>
      <c r="AK42" s="1656"/>
      <c r="AL42" s="1656"/>
      <c r="AM42" s="1656"/>
      <c r="AN42" s="1656"/>
      <c r="AO42" s="1656"/>
      <c r="AP42" s="1656"/>
      <c r="AQ42" s="1656"/>
      <c r="AR42" s="1656"/>
      <c r="AS42" s="1656"/>
      <c r="AT42" s="1656"/>
      <c r="AU42" s="1656"/>
      <c r="AV42" s="1656"/>
      <c r="AW42" s="1656"/>
      <c r="AX42" s="1657"/>
    </row>
    <row r="43" spans="2:50" s="145" customFormat="1" ht="15.75" customHeight="1" x14ac:dyDescent="0.15">
      <c r="B43" s="1639" t="s">
        <v>488</v>
      </c>
      <c r="C43" s="1640"/>
      <c r="D43" s="1593" t="s">
        <v>570</v>
      </c>
      <c r="E43" s="1594"/>
      <c r="F43" s="1594"/>
      <c r="G43" s="1594"/>
      <c r="H43" s="1594"/>
      <c r="I43" s="1594"/>
      <c r="J43" s="1594"/>
      <c r="K43" s="1595"/>
      <c r="L43" s="1609" t="s">
        <v>571</v>
      </c>
      <c r="M43" s="1610"/>
      <c r="N43" s="1610"/>
      <c r="O43" s="1610"/>
      <c r="P43" s="1610"/>
      <c r="Q43" s="1610"/>
      <c r="R43" s="1610"/>
      <c r="S43" s="1610"/>
      <c r="T43" s="1611"/>
      <c r="U43" s="1607" t="s">
        <v>572</v>
      </c>
      <c r="V43" s="1607"/>
      <c r="W43" s="1607"/>
      <c r="X43" s="1607"/>
      <c r="Y43" s="1607"/>
      <c r="Z43" s="1607"/>
      <c r="AA43" s="1607"/>
      <c r="AB43" s="1608"/>
      <c r="AC43" s="1613" t="s">
        <v>450</v>
      </c>
      <c r="AD43" s="1613"/>
      <c r="AE43" s="1615"/>
      <c r="AF43" s="1612" t="s">
        <v>488</v>
      </c>
      <c r="AG43" s="1613"/>
      <c r="AH43" s="1613"/>
      <c r="AI43" s="1613"/>
      <c r="AJ43" s="1613"/>
      <c r="AK43" s="1613"/>
      <c r="AL43" s="1613"/>
      <c r="AM43" s="1613"/>
      <c r="AN43" s="1613"/>
      <c r="AO43" s="1613"/>
      <c r="AP43" s="1613"/>
      <c r="AQ43" s="1613"/>
      <c r="AR43" s="1613"/>
      <c r="AS43" s="1613"/>
      <c r="AT43" s="1613"/>
      <c r="AU43" s="1613"/>
      <c r="AV43" s="1613"/>
      <c r="AW43" s="1613"/>
      <c r="AX43" s="1614"/>
    </row>
    <row r="44" spans="2:50" ht="16.5" customHeight="1" x14ac:dyDescent="0.15">
      <c r="B44" s="1641"/>
      <c r="C44" s="1642"/>
      <c r="D44" s="1579">
        <f>様式5完!N54</f>
        <v>0</v>
      </c>
      <c r="E44" s="1580"/>
      <c r="F44" s="1580"/>
      <c r="G44" s="1580"/>
      <c r="H44" s="1580"/>
      <c r="I44" s="1580"/>
      <c r="J44" s="1580"/>
      <c r="K44" s="327" t="s">
        <v>449</v>
      </c>
      <c r="L44" s="1723" t="e">
        <f>様式5完!P54</f>
        <v>#DIV/0!</v>
      </c>
      <c r="M44" s="1580"/>
      <c r="N44" s="1580"/>
      <c r="O44" s="1580"/>
      <c r="P44" s="1580"/>
      <c r="Q44" s="1580"/>
      <c r="R44" s="1724"/>
      <c r="S44" s="613"/>
      <c r="T44" s="328" t="s">
        <v>449</v>
      </c>
      <c r="U44" s="1553" t="e">
        <f>様式5完!Q54</f>
        <v>#DIV/0!</v>
      </c>
      <c r="V44" s="1554"/>
      <c r="W44" s="1554"/>
      <c r="X44" s="1554"/>
      <c r="Y44" s="1554"/>
      <c r="Z44" s="1554"/>
      <c r="AA44" s="1554"/>
      <c r="AB44" s="329" t="s">
        <v>449</v>
      </c>
      <c r="AC44" s="1581">
        <v>0.33333333333333331</v>
      </c>
      <c r="AD44" s="1581"/>
      <c r="AE44" s="1582"/>
      <c r="AF44" s="1583" t="s">
        <v>1003</v>
      </c>
      <c r="AG44" s="1706"/>
      <c r="AH44" s="1585" t="e">
        <f>ROUNDDOWN(U44*AC44,0)</f>
        <v>#DIV/0!</v>
      </c>
      <c r="AI44" s="1585"/>
      <c r="AJ44" s="1585"/>
      <c r="AK44" s="1585"/>
      <c r="AL44" s="1585"/>
      <c r="AM44" s="1585"/>
      <c r="AN44" s="1585"/>
      <c r="AO44" s="1585"/>
      <c r="AP44" s="1585"/>
      <c r="AQ44" s="1585"/>
      <c r="AR44" s="1585"/>
      <c r="AS44" s="1585"/>
      <c r="AT44" s="335" t="s">
        <v>449</v>
      </c>
      <c r="AU44" s="335"/>
      <c r="AV44" s="335"/>
      <c r="AW44" s="335"/>
      <c r="AX44" s="336"/>
    </row>
    <row r="45" spans="2:50" ht="16.5" customHeight="1" x14ac:dyDescent="0.15">
      <c r="B45" s="1641"/>
      <c r="C45" s="1642"/>
      <c r="D45" s="1717" t="s">
        <v>1158</v>
      </c>
      <c r="E45" s="1718"/>
      <c r="F45" s="1718"/>
      <c r="G45" s="1718"/>
      <c r="H45" s="1718"/>
      <c r="I45" s="1718"/>
      <c r="J45" s="1718"/>
      <c r="K45" s="1718"/>
      <c r="L45" s="1718"/>
      <c r="M45" s="1718"/>
      <c r="N45" s="1718"/>
      <c r="O45" s="1718"/>
      <c r="P45" s="1718"/>
      <c r="Q45" s="1718"/>
      <c r="R45" s="1718"/>
      <c r="S45" s="1718"/>
      <c r="T45" s="1718"/>
      <c r="U45" s="1718"/>
      <c r="V45" s="1718"/>
      <c r="W45" s="1719"/>
      <c r="X45" s="1555"/>
      <c r="Y45" s="1556"/>
      <c r="Z45" s="1556"/>
      <c r="AA45" s="330" t="s">
        <v>449</v>
      </c>
      <c r="AB45" s="331" t="s">
        <v>1039</v>
      </c>
      <c r="AC45" s="1518">
        <f>I39</f>
        <v>0</v>
      </c>
      <c r="AD45" s="1517"/>
      <c r="AE45" s="228" t="s">
        <v>503</v>
      </c>
      <c r="AF45" s="1715" t="s">
        <v>1004</v>
      </c>
      <c r="AG45" s="1716"/>
      <c r="AH45" s="1720" t="e">
        <f>X45+AH44</f>
        <v>#DIV/0!</v>
      </c>
      <c r="AI45" s="1720"/>
      <c r="AJ45" s="1720"/>
      <c r="AK45" s="1720"/>
      <c r="AL45" s="1720"/>
      <c r="AM45" s="1720"/>
      <c r="AN45" s="1720"/>
      <c r="AO45" s="1720"/>
      <c r="AP45" s="1720"/>
      <c r="AQ45" s="1720"/>
      <c r="AR45" s="1720"/>
      <c r="AS45" s="1720"/>
      <c r="AT45" s="330" t="s">
        <v>449</v>
      </c>
      <c r="AU45" s="330"/>
      <c r="AV45" s="330"/>
      <c r="AW45" s="330"/>
      <c r="AX45" s="337"/>
    </row>
    <row r="46" spans="2:50" ht="19.5" customHeight="1" x14ac:dyDescent="0.15">
      <c r="B46" s="1641"/>
      <c r="C46" s="1642"/>
      <c r="D46" s="1563" t="s">
        <v>1159</v>
      </c>
      <c r="E46" s="1564"/>
      <c r="F46" s="1564"/>
      <c r="G46" s="1564"/>
      <c r="H46" s="1564"/>
      <c r="I46" s="1564"/>
      <c r="J46" s="1564"/>
      <c r="K46" s="1564"/>
      <c r="L46" s="1564"/>
      <c r="M46" s="1564"/>
      <c r="N46" s="1564"/>
      <c r="O46" s="1564"/>
      <c r="P46" s="1564"/>
      <c r="Q46" s="1564"/>
      <c r="R46" s="1564"/>
      <c r="S46" s="1564"/>
      <c r="T46" s="1564"/>
      <c r="U46" s="1564"/>
      <c r="V46" s="1564"/>
      <c r="W46" s="1564"/>
      <c r="X46" s="1564"/>
      <c r="Y46" s="1564"/>
      <c r="Z46" s="1564"/>
      <c r="AA46" s="1564"/>
      <c r="AB46" s="1564"/>
      <c r="AC46" s="1564"/>
      <c r="AD46" s="1564"/>
      <c r="AE46" s="1565"/>
      <c r="AF46" s="1566"/>
      <c r="AG46" s="1567"/>
      <c r="AH46" s="1568"/>
      <c r="AI46" s="1569"/>
      <c r="AJ46" s="1569"/>
      <c r="AK46" s="1569"/>
      <c r="AL46" s="1569"/>
      <c r="AM46" s="1569"/>
      <c r="AN46" s="1569"/>
      <c r="AO46" s="1569"/>
      <c r="AP46" s="1569"/>
      <c r="AQ46" s="1569"/>
      <c r="AR46" s="1569"/>
      <c r="AS46" s="1569"/>
      <c r="AT46" s="333" t="s">
        <v>449</v>
      </c>
      <c r="AU46" s="333"/>
      <c r="AV46" s="333"/>
      <c r="AW46" s="333"/>
      <c r="AX46" s="334"/>
    </row>
    <row r="47" spans="2:50" ht="19.5" customHeight="1" x14ac:dyDescent="0.15">
      <c r="B47" s="1641"/>
      <c r="C47" s="1642"/>
      <c r="D47" s="1579">
        <f>様式5完!N55</f>
        <v>0</v>
      </c>
      <c r="E47" s="1580"/>
      <c r="F47" s="1580"/>
      <c r="G47" s="1580"/>
      <c r="H47" s="1580"/>
      <c r="I47" s="1580"/>
      <c r="J47" s="1580"/>
      <c r="K47" s="327" t="s">
        <v>449</v>
      </c>
      <c r="L47" s="1723" t="e">
        <f>様式5完!P55</f>
        <v>#DIV/0!</v>
      </c>
      <c r="M47" s="1580"/>
      <c r="N47" s="1580"/>
      <c r="O47" s="1580"/>
      <c r="P47" s="1580"/>
      <c r="Q47" s="1580"/>
      <c r="R47" s="1724"/>
      <c r="S47" s="613"/>
      <c r="T47" s="328" t="s">
        <v>449</v>
      </c>
      <c r="U47" s="1553" t="e">
        <f>様式5完!Q55</f>
        <v>#DIV/0!</v>
      </c>
      <c r="V47" s="1554"/>
      <c r="W47" s="1554"/>
      <c r="X47" s="1554"/>
      <c r="Y47" s="1554"/>
      <c r="Z47" s="1554"/>
      <c r="AA47" s="1554"/>
      <c r="AB47" s="329" t="s">
        <v>449</v>
      </c>
      <c r="AC47" s="1581">
        <v>0.33333333333333331</v>
      </c>
      <c r="AD47" s="1581"/>
      <c r="AE47" s="1582"/>
      <c r="AF47" s="1583" t="s">
        <v>764</v>
      </c>
      <c r="AG47" s="1584"/>
      <c r="AH47" s="1585" t="e">
        <f>ROUNDDOWN(U47*AC47,0)</f>
        <v>#DIV/0!</v>
      </c>
      <c r="AI47" s="1585"/>
      <c r="AJ47" s="1585"/>
      <c r="AK47" s="1585"/>
      <c r="AL47" s="1585"/>
      <c r="AM47" s="1585"/>
      <c r="AN47" s="1585"/>
      <c r="AO47" s="1585"/>
      <c r="AP47" s="1585"/>
      <c r="AQ47" s="1585"/>
      <c r="AR47" s="1585"/>
      <c r="AS47" s="1585"/>
      <c r="AT47" s="335" t="s">
        <v>449</v>
      </c>
      <c r="AU47" s="335"/>
      <c r="AV47" s="335"/>
      <c r="AW47" s="335"/>
      <c r="AX47" s="336"/>
    </row>
    <row r="48" spans="2:50" ht="19.5" customHeight="1" x14ac:dyDescent="0.15">
      <c r="B48" s="1641"/>
      <c r="C48" s="1642"/>
      <c r="D48" s="1717" t="s">
        <v>763</v>
      </c>
      <c r="E48" s="1718"/>
      <c r="F48" s="1718"/>
      <c r="G48" s="1718"/>
      <c r="H48" s="1718"/>
      <c r="I48" s="1718"/>
      <c r="J48" s="1718"/>
      <c r="K48" s="1718"/>
      <c r="L48" s="1718"/>
      <c r="M48" s="1718"/>
      <c r="N48" s="1718"/>
      <c r="O48" s="1718"/>
      <c r="P48" s="1718"/>
      <c r="Q48" s="1718"/>
      <c r="R48" s="1718"/>
      <c r="S48" s="1718"/>
      <c r="T48" s="1718"/>
      <c r="U48" s="1718"/>
      <c r="V48" s="1718"/>
      <c r="W48" s="1719"/>
      <c r="X48" s="1555"/>
      <c r="Y48" s="1556"/>
      <c r="Z48" s="1556"/>
      <c r="AA48" s="330" t="s">
        <v>449</v>
      </c>
      <c r="AB48" s="331" t="s">
        <v>1006</v>
      </c>
      <c r="AC48" s="1516">
        <f>I41</f>
        <v>0</v>
      </c>
      <c r="AD48" s="1517"/>
      <c r="AE48" s="332" t="s">
        <v>2</v>
      </c>
      <c r="AF48" s="1715" t="s">
        <v>1005</v>
      </c>
      <c r="AG48" s="1716"/>
      <c r="AH48" s="1720" t="e">
        <f>X48+AH47</f>
        <v>#DIV/0!</v>
      </c>
      <c r="AI48" s="1720"/>
      <c r="AJ48" s="1720"/>
      <c r="AK48" s="1720"/>
      <c r="AL48" s="1720"/>
      <c r="AM48" s="1720"/>
      <c r="AN48" s="1720"/>
      <c r="AO48" s="1720"/>
      <c r="AP48" s="1720"/>
      <c r="AQ48" s="1720"/>
      <c r="AR48" s="1720"/>
      <c r="AS48" s="1720"/>
      <c r="AT48" s="330" t="s">
        <v>449</v>
      </c>
      <c r="AU48" s="773"/>
      <c r="AV48" s="330"/>
      <c r="AW48" s="330"/>
      <c r="AX48" s="337"/>
    </row>
    <row r="49" spans="1:53" ht="19.5" customHeight="1" x14ac:dyDescent="0.15">
      <c r="B49" s="1641"/>
      <c r="C49" s="1642"/>
      <c r="D49" s="1563" t="s">
        <v>1097</v>
      </c>
      <c r="E49" s="1564"/>
      <c r="F49" s="1564"/>
      <c r="G49" s="1564"/>
      <c r="H49" s="1564"/>
      <c r="I49" s="1564"/>
      <c r="J49" s="1564"/>
      <c r="K49" s="1564"/>
      <c r="L49" s="1564"/>
      <c r="M49" s="1564"/>
      <c r="N49" s="1564"/>
      <c r="O49" s="1564"/>
      <c r="P49" s="1564"/>
      <c r="Q49" s="1564"/>
      <c r="R49" s="1564"/>
      <c r="S49" s="1564"/>
      <c r="T49" s="1564"/>
      <c r="U49" s="1564"/>
      <c r="V49" s="1564"/>
      <c r="W49" s="1564"/>
      <c r="X49" s="1564"/>
      <c r="Y49" s="1564"/>
      <c r="Z49" s="1564"/>
      <c r="AA49" s="1564"/>
      <c r="AB49" s="1564"/>
      <c r="AC49" s="1564"/>
      <c r="AD49" s="1564"/>
      <c r="AE49" s="1565"/>
      <c r="AF49" s="1566"/>
      <c r="AG49" s="1567"/>
      <c r="AH49" s="1568"/>
      <c r="AI49" s="1569"/>
      <c r="AJ49" s="1569"/>
      <c r="AK49" s="1569"/>
      <c r="AL49" s="1569"/>
      <c r="AM49" s="1569"/>
      <c r="AN49" s="1569"/>
      <c r="AO49" s="1569"/>
      <c r="AP49" s="1569"/>
      <c r="AQ49" s="1569"/>
      <c r="AR49" s="1569"/>
      <c r="AS49" s="1569"/>
      <c r="AT49" s="808"/>
      <c r="AU49" s="809" t="s">
        <v>449</v>
      </c>
      <c r="AV49" s="333"/>
      <c r="AW49" s="333"/>
      <c r="AX49" s="334"/>
    </row>
    <row r="50" spans="1:53" ht="19.5" customHeight="1" x14ac:dyDescent="0.15">
      <c r="B50" s="1641"/>
      <c r="C50" s="1642"/>
      <c r="D50" s="1563" t="s">
        <v>1100</v>
      </c>
      <c r="E50" s="1564"/>
      <c r="F50" s="1564"/>
      <c r="G50" s="1564"/>
      <c r="H50" s="1564"/>
      <c r="I50" s="1564"/>
      <c r="J50" s="1564"/>
      <c r="K50" s="1564"/>
      <c r="L50" s="1564"/>
      <c r="M50" s="1564"/>
      <c r="N50" s="1564"/>
      <c r="O50" s="1564"/>
      <c r="P50" s="1564"/>
      <c r="Q50" s="1564"/>
      <c r="R50" s="1564"/>
      <c r="S50" s="1564"/>
      <c r="T50" s="1564"/>
      <c r="U50" s="1564"/>
      <c r="V50" s="1564"/>
      <c r="W50" s="1564"/>
      <c r="X50" s="1564"/>
      <c r="Y50" s="1564"/>
      <c r="Z50" s="1564"/>
      <c r="AA50" s="1564"/>
      <c r="AB50" s="1564"/>
      <c r="AC50" s="1564"/>
      <c r="AD50" s="1564"/>
      <c r="AE50" s="1565"/>
      <c r="AF50" s="1566"/>
      <c r="AG50" s="1567"/>
      <c r="AH50" s="1568"/>
      <c r="AI50" s="1569"/>
      <c r="AJ50" s="1569"/>
      <c r="AK50" s="1569"/>
      <c r="AL50" s="1569"/>
      <c r="AM50" s="1569"/>
      <c r="AN50" s="1569"/>
      <c r="AO50" s="1569"/>
      <c r="AP50" s="1569"/>
      <c r="AQ50" s="1569"/>
      <c r="AR50" s="1569"/>
      <c r="AS50" s="1569"/>
      <c r="AT50" s="808"/>
      <c r="AU50" s="809" t="s">
        <v>449</v>
      </c>
      <c r="AV50" s="333"/>
      <c r="AW50" s="333"/>
      <c r="AX50" s="334"/>
    </row>
    <row r="51" spans="1:53" ht="19.5" customHeight="1" x14ac:dyDescent="0.15">
      <c r="B51" s="1641"/>
      <c r="C51" s="1642"/>
      <c r="D51" s="1563" t="s">
        <v>999</v>
      </c>
      <c r="E51" s="1564"/>
      <c r="F51" s="1564"/>
      <c r="G51" s="1564"/>
      <c r="H51" s="1564"/>
      <c r="I51" s="1564"/>
      <c r="J51" s="1564"/>
      <c r="K51" s="1564"/>
      <c r="L51" s="1564"/>
      <c r="M51" s="1564"/>
      <c r="N51" s="1564"/>
      <c r="O51" s="1564"/>
      <c r="P51" s="1564"/>
      <c r="Q51" s="1564"/>
      <c r="R51" s="1564"/>
      <c r="S51" s="1564"/>
      <c r="T51" s="1565"/>
      <c r="U51" s="1553"/>
      <c r="V51" s="1554"/>
      <c r="W51" s="1554"/>
      <c r="X51" s="1554"/>
      <c r="Y51" s="1554"/>
      <c r="Z51" s="1554"/>
      <c r="AA51" s="1554"/>
      <c r="AB51" s="329" t="s">
        <v>449</v>
      </c>
      <c r="AC51" s="1581">
        <v>0.33333333333333331</v>
      </c>
      <c r="AD51" s="1581"/>
      <c r="AE51" s="1582"/>
      <c r="AF51" s="1583" t="s">
        <v>1098</v>
      </c>
      <c r="AG51" s="1584"/>
      <c r="AH51" s="1721">
        <f>ROUNDDOWN(U51*AC51,0)</f>
        <v>0</v>
      </c>
      <c r="AI51" s="1722"/>
      <c r="AJ51" s="1722"/>
      <c r="AK51" s="1722"/>
      <c r="AL51" s="1722"/>
      <c r="AM51" s="1722"/>
      <c r="AN51" s="1722"/>
      <c r="AO51" s="1722"/>
      <c r="AP51" s="1722"/>
      <c r="AQ51" s="1722"/>
      <c r="AR51" s="1722"/>
      <c r="AS51" s="1722"/>
      <c r="AT51" s="810"/>
      <c r="AU51" s="811" t="s">
        <v>449</v>
      </c>
      <c r="AV51" s="335"/>
      <c r="AW51" s="335"/>
      <c r="AX51" s="336"/>
    </row>
    <row r="52" spans="1:53" ht="19.5" customHeight="1" x14ac:dyDescent="0.15">
      <c r="B52" s="1643"/>
      <c r="C52" s="1644"/>
      <c r="D52" s="1563" t="s">
        <v>1099</v>
      </c>
      <c r="E52" s="1564"/>
      <c r="F52" s="1564"/>
      <c r="G52" s="1564"/>
      <c r="H52" s="1564"/>
      <c r="I52" s="1564"/>
      <c r="J52" s="1564"/>
      <c r="K52" s="1564"/>
      <c r="L52" s="1564"/>
      <c r="M52" s="1564"/>
      <c r="N52" s="1564"/>
      <c r="O52" s="1564"/>
      <c r="P52" s="1564"/>
      <c r="Q52" s="1564"/>
      <c r="R52" s="1564"/>
      <c r="S52" s="1564"/>
      <c r="T52" s="1564"/>
      <c r="U52" s="1564"/>
      <c r="V52" s="1564"/>
      <c r="W52" s="1564"/>
      <c r="X52" s="1564"/>
      <c r="Y52" s="1564"/>
      <c r="Z52" s="1564"/>
      <c r="AA52" s="1564"/>
      <c r="AB52" s="1564"/>
      <c r="AC52" s="1564"/>
      <c r="AD52" s="1564"/>
      <c r="AE52" s="1565"/>
      <c r="AF52" s="1566"/>
      <c r="AG52" s="1567"/>
      <c r="AH52" s="1568"/>
      <c r="AI52" s="1569"/>
      <c r="AJ52" s="1569"/>
      <c r="AK52" s="1569"/>
      <c r="AL52" s="1569"/>
      <c r="AM52" s="1569"/>
      <c r="AN52" s="1569"/>
      <c r="AO52" s="1569"/>
      <c r="AP52" s="1569"/>
      <c r="AQ52" s="1569"/>
      <c r="AR52" s="1569"/>
      <c r="AS52" s="1569"/>
      <c r="AT52" s="808"/>
      <c r="AU52" s="809" t="s">
        <v>449</v>
      </c>
      <c r="AV52" s="333"/>
      <c r="AW52" s="333"/>
      <c r="AX52" s="334"/>
    </row>
    <row r="53" spans="1:53" ht="6" customHeight="1" x14ac:dyDescent="0.15">
      <c r="B53" s="265"/>
      <c r="C53" s="265"/>
      <c r="D53" s="265"/>
      <c r="E53" s="265"/>
      <c r="F53" s="265"/>
      <c r="G53" s="265"/>
      <c r="H53" s="265"/>
      <c r="I53" s="265"/>
      <c r="J53" s="265"/>
      <c r="K53" s="265"/>
      <c r="L53" s="265"/>
      <c r="M53" s="265"/>
      <c r="N53" s="265"/>
      <c r="O53" s="265"/>
      <c r="P53" s="265"/>
      <c r="Q53" s="265"/>
      <c r="R53" s="266"/>
      <c r="S53" s="265"/>
      <c r="T53" s="266"/>
      <c r="U53" s="266"/>
      <c r="V53" s="266"/>
      <c r="W53" s="266"/>
      <c r="X53" s="266"/>
      <c r="Y53" s="266"/>
      <c r="Z53" s="266"/>
      <c r="AA53" s="266"/>
      <c r="AB53" s="266"/>
      <c r="AC53" s="266"/>
      <c r="AD53" s="266"/>
      <c r="AE53" s="267"/>
      <c r="AF53" s="267"/>
      <c r="AG53" s="268"/>
      <c r="AH53" s="269"/>
      <c r="AI53" s="267"/>
      <c r="AJ53" s="267"/>
      <c r="AK53" s="267"/>
      <c r="AL53" s="267"/>
      <c r="AM53" s="1727"/>
      <c r="AN53" s="1727"/>
      <c r="AO53" s="1727"/>
      <c r="AP53" s="1727"/>
      <c r="AQ53" s="1727"/>
      <c r="AR53" s="1727"/>
      <c r="AS53" s="1727"/>
      <c r="AT53" s="1727"/>
      <c r="AU53" s="1727"/>
      <c r="AV53" s="1727"/>
      <c r="AW53" s="270"/>
      <c r="AX53" s="270"/>
    </row>
    <row r="54" spans="1:53" ht="9" customHeight="1" x14ac:dyDescent="0.15">
      <c r="B54" s="142"/>
      <c r="C54" s="142"/>
      <c r="D54" s="142"/>
      <c r="E54" s="142"/>
      <c r="F54" s="142"/>
      <c r="G54" s="142"/>
      <c r="H54" s="142"/>
      <c r="I54" s="142"/>
      <c r="J54" s="142"/>
      <c r="K54" s="142"/>
      <c r="L54" s="142"/>
      <c r="M54" s="142"/>
      <c r="N54" s="142"/>
      <c r="O54" s="142"/>
      <c r="P54" s="142"/>
      <c r="Q54" s="142"/>
      <c r="R54" s="142"/>
      <c r="S54" s="142"/>
      <c r="T54" s="142"/>
      <c r="U54" s="142"/>
      <c r="V54" s="142"/>
      <c r="W54" s="142"/>
      <c r="X54" s="142"/>
      <c r="Y54" s="142"/>
      <c r="Z54" s="142"/>
      <c r="AA54" s="142"/>
      <c r="AB54" s="142"/>
      <c r="AC54" s="142"/>
      <c r="AD54" s="142"/>
      <c r="AE54" s="142"/>
      <c r="AF54" s="142"/>
      <c r="AI54" s="142"/>
      <c r="AJ54" s="142"/>
    </row>
    <row r="55" spans="1:53" ht="19.5" customHeight="1" x14ac:dyDescent="0.15">
      <c r="A55" s="430"/>
      <c r="B55" s="1527" t="s">
        <v>515</v>
      </c>
      <c r="C55" s="1527"/>
      <c r="D55" s="1527"/>
      <c r="E55" s="1527"/>
      <c r="F55" s="1527"/>
      <c r="G55" s="1527"/>
      <c r="H55" s="1527"/>
      <c r="I55" s="1527"/>
      <c r="J55" s="1527"/>
      <c r="K55" s="1528"/>
      <c r="L55" s="271"/>
      <c r="M55" s="199"/>
      <c r="N55" s="199"/>
      <c r="O55" s="199"/>
      <c r="P55" s="199"/>
      <c r="Q55" s="199"/>
      <c r="R55" s="199"/>
      <c r="S55" s="199"/>
      <c r="T55" s="199"/>
      <c r="U55" s="199"/>
      <c r="V55" s="199"/>
      <c r="W55" s="199"/>
      <c r="X55" s="199"/>
      <c r="Y55" s="199"/>
      <c r="Z55" s="199"/>
      <c r="AA55" s="211"/>
      <c r="AB55" s="199"/>
      <c r="AC55" s="199"/>
      <c r="AD55" s="199"/>
      <c r="AE55" s="199"/>
      <c r="AF55" s="199"/>
      <c r="AG55" s="199"/>
      <c r="AH55" s="199"/>
      <c r="AI55" s="199"/>
      <c r="AJ55" s="199"/>
      <c r="AK55" s="199"/>
      <c r="AL55" s="199"/>
      <c r="AM55" s="199"/>
      <c r="AN55" s="199"/>
      <c r="AO55" s="199"/>
      <c r="AP55" s="199"/>
      <c r="AQ55" s="199"/>
      <c r="AR55" s="199"/>
      <c r="AS55" s="199"/>
      <c r="AT55" s="199"/>
      <c r="AU55" s="199"/>
      <c r="AV55" s="199"/>
      <c r="AW55" s="199"/>
      <c r="AX55" s="199"/>
    </row>
    <row r="56" spans="1:53" ht="16.5" customHeight="1" x14ac:dyDescent="0.15">
      <c r="A56" s="430"/>
      <c r="B56" s="1774" t="s">
        <v>1124</v>
      </c>
      <c r="C56" s="1868"/>
      <c r="D56" s="1871" t="s">
        <v>1120</v>
      </c>
      <c r="E56" s="1785"/>
      <c r="F56" s="1785"/>
      <c r="G56" s="1785"/>
      <c r="H56" s="1785"/>
      <c r="I56" s="1785"/>
      <c r="J56" s="1785"/>
      <c r="K56" s="1786"/>
      <c r="L56" s="1872"/>
      <c r="M56" s="1873"/>
      <c r="N56" s="1874" t="s">
        <v>694</v>
      </c>
      <c r="O56" s="1875"/>
      <c r="P56" s="1875"/>
      <c r="Q56" s="273"/>
      <c r="R56" s="272"/>
      <c r="S56" s="903"/>
      <c r="T56" s="272" t="s">
        <v>1</v>
      </c>
      <c r="U56" s="272"/>
      <c r="V56" s="272"/>
      <c r="W56" s="1713"/>
      <c r="X56" s="1714"/>
      <c r="Y56" s="231" t="s">
        <v>11</v>
      </c>
      <c r="Z56" s="1856"/>
      <c r="AA56" s="1857"/>
      <c r="AB56" s="272" t="s">
        <v>13</v>
      </c>
      <c r="AC56" s="273"/>
      <c r="AD56" s="272"/>
      <c r="AE56" s="273"/>
      <c r="AF56" s="273"/>
      <c r="AG56" s="273"/>
      <c r="AH56" s="273"/>
      <c r="AI56" s="273"/>
      <c r="AJ56" s="273"/>
      <c r="AK56" s="273"/>
      <c r="AL56" s="273"/>
      <c r="AM56" s="273"/>
      <c r="AN56" s="273"/>
      <c r="AO56" s="273"/>
      <c r="AP56" s="273"/>
      <c r="AQ56" s="273"/>
      <c r="AR56" s="273"/>
      <c r="AS56" s="273"/>
      <c r="AT56" s="273"/>
      <c r="AU56" s="273"/>
      <c r="AV56" s="273"/>
      <c r="AW56" s="273"/>
      <c r="AX56" s="274"/>
    </row>
    <row r="57" spans="1:53" ht="15.75" customHeight="1" x14ac:dyDescent="0.15">
      <c r="A57" s="430"/>
      <c r="B57" s="1775"/>
      <c r="C57" s="1869"/>
      <c r="D57" s="1334" t="s">
        <v>1121</v>
      </c>
      <c r="E57" s="1335"/>
      <c r="F57" s="1335"/>
      <c r="G57" s="1335"/>
      <c r="H57" s="1335"/>
      <c r="I57" s="1335"/>
      <c r="J57" s="1335"/>
      <c r="K57" s="1336"/>
      <c r="L57" s="1858" t="s">
        <v>28</v>
      </c>
      <c r="M57" s="1711"/>
      <c r="N57" s="1710" t="s">
        <v>694</v>
      </c>
      <c r="O57" s="1712"/>
      <c r="P57" s="1712"/>
      <c r="Q57" s="273"/>
      <c r="R57" s="272"/>
      <c r="S57" s="903"/>
      <c r="T57" s="272" t="s">
        <v>1</v>
      </c>
      <c r="U57" s="272"/>
      <c r="V57" s="272"/>
      <c r="W57" s="1707"/>
      <c r="X57" s="1708"/>
      <c r="Y57" s="272" t="s">
        <v>11</v>
      </c>
      <c r="Z57" s="1707"/>
      <c r="AA57" s="1708"/>
      <c r="AB57" s="272" t="s">
        <v>13</v>
      </c>
      <c r="AC57" s="1710" t="s">
        <v>15</v>
      </c>
      <c r="AD57" s="1711"/>
      <c r="AE57" s="1710"/>
      <c r="AF57" s="1712"/>
      <c r="AG57" s="1335" t="s">
        <v>821</v>
      </c>
      <c r="AH57" s="1335"/>
      <c r="AI57" s="1710"/>
      <c r="AJ57" s="1712"/>
      <c r="AK57" s="1725"/>
      <c r="AL57" s="1726"/>
      <c r="AM57" s="272" t="s">
        <v>1</v>
      </c>
      <c r="AN57" s="1709"/>
      <c r="AO57" s="1709"/>
      <c r="AP57" s="905"/>
      <c r="AQ57" s="905"/>
      <c r="AR57" s="272" t="s">
        <v>11</v>
      </c>
      <c r="AS57" s="272"/>
      <c r="AT57" s="1339"/>
      <c r="AU57" s="1340"/>
      <c r="AV57" s="1340"/>
      <c r="AW57" s="272" t="s">
        <v>13</v>
      </c>
      <c r="AX57" s="274"/>
    </row>
    <row r="58" spans="1:53" ht="16.5" customHeight="1" x14ac:dyDescent="0.15">
      <c r="A58" s="430"/>
      <c r="B58" s="1775"/>
      <c r="C58" s="1869"/>
      <c r="D58" s="1334" t="s">
        <v>1122</v>
      </c>
      <c r="E58" s="1335"/>
      <c r="F58" s="1335"/>
      <c r="G58" s="1335"/>
      <c r="H58" s="1335"/>
      <c r="I58" s="1335"/>
      <c r="J58" s="1335"/>
      <c r="K58" s="1336"/>
      <c r="L58" s="904" t="s">
        <v>19</v>
      </c>
      <c r="N58" s="273" t="s">
        <v>32</v>
      </c>
      <c r="O58" s="273"/>
      <c r="P58" s="273"/>
      <c r="Q58" s="273"/>
      <c r="R58" s="614"/>
      <c r="S58" s="273"/>
      <c r="T58" s="867" t="s">
        <v>19</v>
      </c>
      <c r="U58" s="614"/>
      <c r="V58" s="273" t="s">
        <v>541</v>
      </c>
      <c r="W58" s="273"/>
      <c r="X58" s="275"/>
      <c r="Y58" s="272"/>
      <c r="Z58" s="273"/>
      <c r="AA58" s="273"/>
      <c r="AB58" s="273"/>
      <c r="AC58" s="273"/>
      <c r="AD58" s="904" t="s">
        <v>0</v>
      </c>
      <c r="AE58" s="273" t="s">
        <v>504</v>
      </c>
      <c r="AF58" s="273"/>
      <c r="AG58" s="273"/>
      <c r="AH58" s="275"/>
      <c r="AI58" s="273"/>
      <c r="AJ58" s="1339"/>
      <c r="AK58" s="1340"/>
      <c r="AL58" s="1340"/>
      <c r="AM58" s="1340"/>
      <c r="AN58" s="1340"/>
      <c r="AO58" s="1340"/>
      <c r="AP58" s="1340"/>
      <c r="AQ58" s="1340"/>
      <c r="AR58" s="1340"/>
      <c r="AS58" s="1340"/>
      <c r="AT58" s="1340"/>
      <c r="AU58" s="1340"/>
      <c r="AV58" s="1340"/>
      <c r="AW58" s="1340"/>
      <c r="AX58" s="274" t="s">
        <v>525</v>
      </c>
    </row>
    <row r="59" spans="1:53" ht="8.25" customHeight="1" x14ac:dyDescent="0.15">
      <c r="A59" s="936"/>
      <c r="B59" s="1775"/>
      <c r="C59" s="1869"/>
      <c r="D59" s="1862" t="s">
        <v>1123</v>
      </c>
      <c r="E59" s="1863"/>
      <c r="F59" s="1863"/>
      <c r="G59" s="1863"/>
      <c r="H59" s="1863"/>
      <c r="I59" s="1863"/>
      <c r="J59" s="1863"/>
      <c r="K59" s="1864"/>
      <c r="L59" s="1876" t="s">
        <v>485</v>
      </c>
      <c r="M59" s="1877"/>
      <c r="N59" s="1878"/>
      <c r="O59" s="1879"/>
      <c r="P59" s="1879"/>
      <c r="Q59" s="1879"/>
      <c r="R59" s="1879"/>
      <c r="S59" s="1879"/>
      <c r="T59" s="1879"/>
      <c r="U59" s="1879"/>
      <c r="V59" s="1879"/>
      <c r="W59" s="1879"/>
      <c r="X59" s="1879"/>
      <c r="Y59" s="1879"/>
      <c r="Z59" s="1879"/>
      <c r="AA59" s="1879"/>
      <c r="AB59" s="1880"/>
      <c r="AC59" s="1881" t="s">
        <v>654</v>
      </c>
      <c r="AD59" s="1882"/>
      <c r="AE59" s="1882"/>
      <c r="AF59" s="1883"/>
      <c r="AG59" s="1886" t="s">
        <v>19</v>
      </c>
      <c r="AH59" s="1888" t="s">
        <v>653</v>
      </c>
      <c r="AI59" s="1888"/>
      <c r="AJ59" s="1888"/>
      <c r="AK59" s="1888"/>
      <c r="AL59" s="1888"/>
      <c r="AM59" s="1888"/>
      <c r="AN59" s="1888"/>
      <c r="AO59" s="1888"/>
      <c r="AP59" s="1393"/>
      <c r="AQ59" s="616"/>
      <c r="AR59" s="1892" t="s">
        <v>19</v>
      </c>
      <c r="AS59" s="1882" t="s">
        <v>655</v>
      </c>
      <c r="AT59" s="1882"/>
      <c r="AU59" s="1882"/>
      <c r="AV59" s="1882"/>
      <c r="AW59" s="1882"/>
      <c r="AX59" s="1890"/>
      <c r="AY59" s="458"/>
    </row>
    <row r="60" spans="1:53" ht="15.75" customHeight="1" x14ac:dyDescent="0.15">
      <c r="A60" s="936"/>
      <c r="B60" s="1775"/>
      <c r="C60" s="1869"/>
      <c r="D60" s="1865"/>
      <c r="E60" s="1866"/>
      <c r="F60" s="1866"/>
      <c r="G60" s="1866"/>
      <c r="H60" s="1866"/>
      <c r="I60" s="1866"/>
      <c r="J60" s="1866"/>
      <c r="K60" s="1867"/>
      <c r="L60" s="1859"/>
      <c r="M60" s="1340"/>
      <c r="N60" s="1340"/>
      <c r="O60" s="1340"/>
      <c r="P60" s="1340"/>
      <c r="Q60" s="1340"/>
      <c r="R60" s="1340"/>
      <c r="S60" s="1340"/>
      <c r="T60" s="1340"/>
      <c r="U60" s="1340"/>
      <c r="V60" s="1340"/>
      <c r="W60" s="1340"/>
      <c r="X60" s="1340"/>
      <c r="Y60" s="1340"/>
      <c r="Z60" s="1340"/>
      <c r="AA60" s="1340"/>
      <c r="AB60" s="1860"/>
      <c r="AC60" s="1884"/>
      <c r="AD60" s="1186"/>
      <c r="AE60" s="1186"/>
      <c r="AF60" s="1885"/>
      <c r="AG60" s="1887"/>
      <c r="AH60" s="1889"/>
      <c r="AI60" s="1889"/>
      <c r="AJ60" s="1889"/>
      <c r="AK60" s="1889"/>
      <c r="AL60" s="1889"/>
      <c r="AM60" s="1889"/>
      <c r="AN60" s="1889"/>
      <c r="AO60" s="1889"/>
      <c r="AP60" s="1384"/>
      <c r="AQ60" s="617"/>
      <c r="AR60" s="1893"/>
      <c r="AS60" s="1186"/>
      <c r="AT60" s="1186"/>
      <c r="AU60" s="1186"/>
      <c r="AV60" s="1186"/>
      <c r="AW60" s="1186"/>
      <c r="AX60" s="1891"/>
      <c r="AY60" s="458"/>
    </row>
    <row r="61" spans="1:53" ht="15.75" customHeight="1" x14ac:dyDescent="0.15">
      <c r="A61" s="430"/>
      <c r="B61" s="1776"/>
      <c r="C61" s="1870"/>
      <c r="D61" s="1861" t="s">
        <v>656</v>
      </c>
      <c r="E61" s="1847"/>
      <c r="F61" s="1847"/>
      <c r="G61" s="1847"/>
      <c r="H61" s="1847"/>
      <c r="I61" s="1847"/>
      <c r="J61" s="1847"/>
      <c r="K61" s="1848"/>
      <c r="L61" s="906" t="s">
        <v>19</v>
      </c>
      <c r="M61" s="276" t="s">
        <v>125</v>
      </c>
      <c r="N61" s="148"/>
      <c r="O61" s="148"/>
      <c r="P61" s="148"/>
      <c r="Q61" s="615"/>
      <c r="R61" s="145"/>
      <c r="S61" s="907" t="s">
        <v>19</v>
      </c>
      <c r="T61" s="148" t="s">
        <v>642</v>
      </c>
      <c r="U61" s="148"/>
      <c r="V61" s="148"/>
      <c r="W61" s="148"/>
      <c r="X61" s="148"/>
      <c r="Y61" s="148"/>
      <c r="Z61" s="145" t="s">
        <v>476</v>
      </c>
      <c r="AA61" s="908" t="s">
        <v>19</v>
      </c>
      <c r="AB61" s="216" t="s">
        <v>652</v>
      </c>
      <c r="AC61" s="277"/>
      <c r="AD61" s="277"/>
      <c r="AE61" s="278"/>
      <c r="AF61" s="216"/>
      <c r="AG61" s="216"/>
      <c r="AH61" s="216"/>
      <c r="AI61" s="278"/>
      <c r="AJ61" s="216"/>
      <c r="AK61" s="216"/>
      <c r="AL61" s="216"/>
      <c r="AM61" s="216"/>
      <c r="AN61" s="216"/>
      <c r="AO61" s="200"/>
      <c r="AP61" s="279"/>
      <c r="AQ61" s="200"/>
      <c r="AR61" s="279"/>
      <c r="AS61" s="279"/>
      <c r="AT61" s="280"/>
      <c r="AU61" s="280"/>
      <c r="AV61" s="280"/>
      <c r="AW61" s="216"/>
      <c r="AX61" s="281"/>
    </row>
    <row r="62" spans="1:53" ht="11.25" customHeight="1" x14ac:dyDescent="0.15">
      <c r="B62" s="322"/>
      <c r="C62" s="282"/>
      <c r="D62" s="282"/>
      <c r="E62" s="459"/>
      <c r="F62" s="217"/>
      <c r="G62" s="217"/>
      <c r="H62" s="217"/>
      <c r="I62" s="217"/>
      <c r="J62" s="217"/>
      <c r="K62" s="217"/>
      <c r="L62" s="460"/>
      <c r="M62" s="261"/>
      <c r="N62" s="261"/>
      <c r="O62" s="261"/>
      <c r="P62" s="261"/>
      <c r="Q62" s="261"/>
      <c r="R62" s="217"/>
      <c r="S62" s="261"/>
      <c r="T62" s="217"/>
      <c r="U62" s="217"/>
      <c r="V62" s="217"/>
      <c r="W62" s="217"/>
      <c r="X62" s="217"/>
      <c r="Y62" s="217"/>
      <c r="Z62" s="217"/>
      <c r="AA62" s="217"/>
      <c r="AB62" s="217"/>
      <c r="AC62" s="283"/>
      <c r="AD62" s="283"/>
      <c r="AE62" s="283"/>
      <c r="AF62" s="283"/>
      <c r="AG62" s="148"/>
      <c r="AH62" s="141"/>
      <c r="AI62" s="283"/>
      <c r="AJ62" s="283"/>
      <c r="AK62" s="141"/>
      <c r="AL62" s="148"/>
      <c r="AM62" s="141"/>
      <c r="AN62" s="148"/>
      <c r="AO62" s="148"/>
      <c r="AP62" s="437"/>
      <c r="AQ62" s="148"/>
      <c r="AR62" s="437"/>
      <c r="AS62" s="1429" t="str">
        <f>書類作成ガイド!J38</f>
        <v>V.R7_250930</v>
      </c>
      <c r="AT62" s="1429"/>
      <c r="AU62" s="1429"/>
      <c r="AV62" s="1429"/>
      <c r="AW62" s="1429"/>
      <c r="AX62" s="1429"/>
      <c r="AY62" s="1429"/>
      <c r="AZ62" s="461"/>
      <c r="BA62" s="461"/>
    </row>
    <row r="64" spans="1:53" ht="19.5" customHeight="1" x14ac:dyDescent="0.15">
      <c r="B64" s="1526" t="s">
        <v>873</v>
      </c>
      <c r="C64" s="1527"/>
      <c r="D64" s="1527"/>
      <c r="E64" s="1527"/>
      <c r="F64" s="1527"/>
      <c r="G64" s="1527"/>
      <c r="H64" s="1527"/>
      <c r="I64" s="1527"/>
      <c r="J64" s="1527"/>
      <c r="K64" s="1527"/>
      <c r="L64" s="1527"/>
      <c r="M64" s="1527"/>
      <c r="N64" s="1527"/>
      <c r="O64" s="1527"/>
      <c r="P64" s="1527"/>
      <c r="Q64" s="1528"/>
      <c r="R64" s="199"/>
      <c r="S64" s="199"/>
      <c r="T64" s="199"/>
      <c r="U64" s="199"/>
      <c r="V64" s="199"/>
      <c r="W64" s="199"/>
      <c r="X64" s="199"/>
      <c r="Y64" s="199"/>
      <c r="Z64" s="199"/>
      <c r="AA64" s="211"/>
      <c r="AB64" s="199"/>
      <c r="AC64" s="199"/>
      <c r="AD64" s="199"/>
      <c r="AE64" s="199"/>
      <c r="AF64" s="199"/>
      <c r="AG64" s="199"/>
      <c r="AH64" s="199"/>
      <c r="AI64" s="199"/>
      <c r="AJ64" s="199"/>
      <c r="AK64" s="199"/>
      <c r="AL64" s="199"/>
      <c r="AM64" s="199"/>
      <c r="AN64" s="199"/>
      <c r="AO64" s="199"/>
      <c r="AP64" s="199"/>
      <c r="AQ64" s="199"/>
      <c r="AR64" s="199"/>
      <c r="AS64" s="199"/>
      <c r="AT64" s="199"/>
      <c r="AU64" s="199"/>
      <c r="AV64" s="199"/>
      <c r="AW64" s="199"/>
      <c r="AX64" s="199"/>
    </row>
    <row r="65" spans="2:50" x14ac:dyDescent="0.15">
      <c r="B65" s="1494" t="s">
        <v>874</v>
      </c>
      <c r="C65" s="1495"/>
      <c r="D65" s="1496" t="s">
        <v>875</v>
      </c>
      <c r="E65" s="1497"/>
      <c r="F65" s="1497"/>
      <c r="G65" s="1497"/>
      <c r="H65" s="1497"/>
      <c r="I65" s="1497"/>
      <c r="J65" s="1497"/>
      <c r="K65" s="1497"/>
      <c r="L65" s="1497"/>
      <c r="M65" s="1497"/>
      <c r="N65" s="1497"/>
      <c r="O65" s="1497"/>
      <c r="P65" s="1497"/>
      <c r="Q65" s="1497"/>
      <c r="R65" s="1497"/>
      <c r="S65" s="1497"/>
      <c r="T65" s="1497"/>
      <c r="U65" s="1497"/>
      <c r="V65" s="1497"/>
      <c r="W65" s="1497"/>
      <c r="X65" s="1497"/>
      <c r="Y65" s="1497"/>
      <c r="Z65" s="1497"/>
      <c r="AA65" s="1497"/>
      <c r="AB65" s="1497"/>
      <c r="AC65" s="1497"/>
      <c r="AD65" s="1497"/>
      <c r="AE65" s="1497"/>
      <c r="AF65" s="1497"/>
      <c r="AG65" s="1497"/>
      <c r="AH65" s="1497"/>
      <c r="AI65" s="1497"/>
      <c r="AJ65" s="1497"/>
      <c r="AK65" s="1497"/>
      <c r="AL65" s="1498"/>
      <c r="AM65" s="1499" t="s">
        <v>876</v>
      </c>
      <c r="AN65" s="1500"/>
      <c r="AO65" s="1500"/>
      <c r="AP65" s="1501" t="s">
        <v>19</v>
      </c>
      <c r="AQ65" s="1502"/>
      <c r="AR65" s="677" t="s">
        <v>658</v>
      </c>
      <c r="AS65" s="862" t="s">
        <v>19</v>
      </c>
      <c r="AT65" s="216" t="s">
        <v>657</v>
      </c>
      <c r="AU65" s="216"/>
      <c r="AV65" s="199"/>
      <c r="AW65" s="199"/>
      <c r="AX65" s="288"/>
    </row>
    <row r="66" spans="2:50" x14ac:dyDescent="0.15">
      <c r="B66" s="695"/>
      <c r="C66" s="694"/>
      <c r="D66" s="1509" t="s">
        <v>877</v>
      </c>
      <c r="E66" s="1510"/>
      <c r="F66" s="1510"/>
      <c r="G66" s="1510"/>
      <c r="H66" s="1510"/>
      <c r="I66" s="1510"/>
      <c r="J66" s="1510"/>
      <c r="K66" s="1510"/>
      <c r="L66" s="1510"/>
      <c r="M66" s="1510"/>
      <c r="N66" s="1510"/>
      <c r="O66" s="1510"/>
      <c r="P66" s="1510"/>
      <c r="Q66" s="1510"/>
      <c r="R66" s="1510"/>
      <c r="S66" s="1510"/>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AV66" s="1510"/>
      <c r="AW66" s="1510"/>
      <c r="AX66" s="1511"/>
    </row>
    <row r="67" spans="2:50" x14ac:dyDescent="0.15">
      <c r="B67" s="695"/>
      <c r="C67" s="694"/>
      <c r="D67" s="1503"/>
      <c r="E67" s="1504"/>
      <c r="F67" s="1504"/>
      <c r="G67" s="1504"/>
      <c r="H67" s="1504"/>
      <c r="I67" s="1504"/>
      <c r="J67" s="1504"/>
      <c r="K67" s="1504"/>
      <c r="L67" s="1504"/>
      <c r="M67" s="1504"/>
      <c r="N67" s="1504"/>
      <c r="O67" s="1504"/>
      <c r="P67" s="1504"/>
      <c r="Q67" s="1504"/>
      <c r="R67" s="1504"/>
      <c r="S67" s="1504"/>
      <c r="T67" s="1504"/>
      <c r="U67" s="1504"/>
      <c r="V67" s="1504"/>
      <c r="W67" s="1504"/>
      <c r="X67" s="1504"/>
      <c r="Y67" s="1504"/>
      <c r="Z67" s="1504"/>
      <c r="AA67" s="1504"/>
      <c r="AB67" s="1504"/>
      <c r="AC67" s="1504"/>
      <c r="AD67" s="1504"/>
      <c r="AE67" s="1504"/>
      <c r="AF67" s="1504"/>
      <c r="AG67" s="1504"/>
      <c r="AH67" s="1504"/>
      <c r="AI67" s="1504"/>
      <c r="AJ67" s="1504"/>
      <c r="AK67" s="1504"/>
      <c r="AL67" s="1504"/>
      <c r="AM67" s="1504"/>
      <c r="AN67" s="1504"/>
      <c r="AO67" s="1504"/>
      <c r="AP67" s="1504"/>
      <c r="AQ67" s="1504"/>
      <c r="AR67" s="1504"/>
      <c r="AS67" s="1504"/>
      <c r="AT67" s="1504"/>
      <c r="AU67" s="1504"/>
      <c r="AV67" s="1504"/>
      <c r="AW67" s="1504"/>
      <c r="AX67" s="1505"/>
    </row>
    <row r="68" spans="2:50" x14ac:dyDescent="0.15">
      <c r="B68" s="695"/>
      <c r="C68" s="694"/>
      <c r="D68" s="1503"/>
      <c r="E68" s="1504"/>
      <c r="F68" s="1504"/>
      <c r="G68" s="1504"/>
      <c r="H68" s="1504"/>
      <c r="I68" s="1504"/>
      <c r="J68" s="1504"/>
      <c r="K68" s="1504"/>
      <c r="L68" s="1504"/>
      <c r="M68" s="1504"/>
      <c r="N68" s="1504"/>
      <c r="O68" s="1504"/>
      <c r="P68" s="1504"/>
      <c r="Q68" s="1504"/>
      <c r="R68" s="1504"/>
      <c r="S68" s="1504"/>
      <c r="T68" s="1504"/>
      <c r="U68" s="1504"/>
      <c r="V68" s="1504"/>
      <c r="W68" s="1504"/>
      <c r="X68" s="1504"/>
      <c r="Y68" s="1504"/>
      <c r="Z68" s="1504"/>
      <c r="AA68" s="1504"/>
      <c r="AB68" s="1504"/>
      <c r="AC68" s="1504"/>
      <c r="AD68" s="1504"/>
      <c r="AE68" s="1504"/>
      <c r="AF68" s="1504"/>
      <c r="AG68" s="1504"/>
      <c r="AH68" s="1504"/>
      <c r="AI68" s="1504"/>
      <c r="AJ68" s="1504"/>
      <c r="AK68" s="1504"/>
      <c r="AL68" s="1504"/>
      <c r="AM68" s="1504"/>
      <c r="AN68" s="1504"/>
      <c r="AO68" s="1504"/>
      <c r="AP68" s="1504"/>
      <c r="AQ68" s="1504"/>
      <c r="AR68" s="1504"/>
      <c r="AS68" s="1504"/>
      <c r="AT68" s="1504"/>
      <c r="AU68" s="1504"/>
      <c r="AV68" s="1504"/>
      <c r="AW68" s="1504"/>
      <c r="AX68" s="1505"/>
    </row>
    <row r="69" spans="2:50" x14ac:dyDescent="0.15">
      <c r="B69" s="696"/>
      <c r="C69" s="697"/>
      <c r="D69" s="1506"/>
      <c r="E69" s="1507"/>
      <c r="F69" s="1507"/>
      <c r="G69" s="1507"/>
      <c r="H69" s="1507"/>
      <c r="I69" s="1507"/>
      <c r="J69" s="1507"/>
      <c r="K69" s="1507"/>
      <c r="L69" s="1507"/>
      <c r="M69" s="1507"/>
      <c r="N69" s="1507"/>
      <c r="O69" s="1507"/>
      <c r="P69" s="1507"/>
      <c r="Q69" s="1507"/>
      <c r="R69" s="1507"/>
      <c r="S69" s="1507"/>
      <c r="T69" s="1507"/>
      <c r="U69" s="1507"/>
      <c r="V69" s="1507"/>
      <c r="W69" s="1507"/>
      <c r="X69" s="1507"/>
      <c r="Y69" s="1507"/>
      <c r="Z69" s="1507"/>
      <c r="AA69" s="1507"/>
      <c r="AB69" s="1507"/>
      <c r="AC69" s="1507"/>
      <c r="AD69" s="1507"/>
      <c r="AE69" s="1507"/>
      <c r="AF69" s="1507"/>
      <c r="AG69" s="1507"/>
      <c r="AH69" s="1507"/>
      <c r="AI69" s="1507"/>
      <c r="AJ69" s="1507"/>
      <c r="AK69" s="1507"/>
      <c r="AL69" s="1507"/>
      <c r="AM69" s="1507"/>
      <c r="AN69" s="1507"/>
      <c r="AO69" s="1507"/>
      <c r="AP69" s="1507"/>
      <c r="AQ69" s="1507"/>
      <c r="AR69" s="1507"/>
      <c r="AS69" s="1507"/>
      <c r="AT69" s="1507"/>
      <c r="AU69" s="1507"/>
      <c r="AV69" s="1507"/>
      <c r="AW69" s="1507"/>
      <c r="AX69" s="1508"/>
    </row>
    <row r="70" spans="2:50" x14ac:dyDescent="0.15">
      <c r="B70" s="1494" t="s">
        <v>883</v>
      </c>
      <c r="C70" s="1495"/>
      <c r="D70" s="1496" t="s">
        <v>878</v>
      </c>
      <c r="E70" s="1497"/>
      <c r="F70" s="1497"/>
      <c r="G70" s="1497"/>
      <c r="H70" s="1497"/>
      <c r="I70" s="1497"/>
      <c r="J70" s="1497"/>
      <c r="K70" s="1497"/>
      <c r="L70" s="1497"/>
      <c r="M70" s="1497"/>
      <c r="N70" s="1497"/>
      <c r="O70" s="1497"/>
      <c r="P70" s="1497"/>
      <c r="Q70" s="1497"/>
      <c r="R70" s="1497"/>
      <c r="S70" s="1497"/>
      <c r="T70" s="1497"/>
      <c r="U70" s="1497"/>
      <c r="V70" s="1497"/>
      <c r="W70" s="1497"/>
      <c r="X70" s="1497"/>
      <c r="Y70" s="1497"/>
      <c r="Z70" s="1497"/>
      <c r="AA70" s="1497"/>
      <c r="AB70" s="1497"/>
      <c r="AC70" s="1497"/>
      <c r="AD70" s="1497"/>
      <c r="AE70" s="1497"/>
      <c r="AF70" s="1497"/>
      <c r="AG70" s="1497"/>
      <c r="AH70" s="1497"/>
      <c r="AI70" s="1497"/>
      <c r="AJ70" s="1497"/>
      <c r="AK70" s="1497"/>
      <c r="AL70" s="1498"/>
      <c r="AM70" s="1499" t="s">
        <v>876</v>
      </c>
      <c r="AN70" s="1500"/>
      <c r="AO70" s="1500"/>
      <c r="AP70" s="1501" t="s">
        <v>19</v>
      </c>
      <c r="AQ70" s="1502"/>
      <c r="AR70" s="677" t="s">
        <v>658</v>
      </c>
      <c r="AS70" s="862" t="s">
        <v>19</v>
      </c>
      <c r="AT70" s="216" t="s">
        <v>657</v>
      </c>
      <c r="AU70" s="216"/>
      <c r="AV70" s="199"/>
      <c r="AW70" s="199"/>
      <c r="AX70" s="288"/>
    </row>
    <row r="71" spans="2:50" x14ac:dyDescent="0.15">
      <c r="B71" s="695"/>
      <c r="C71" s="694"/>
      <c r="D71" s="1509" t="s">
        <v>877</v>
      </c>
      <c r="E71" s="1510"/>
      <c r="F71" s="1510"/>
      <c r="G71" s="1510"/>
      <c r="H71" s="1510"/>
      <c r="I71" s="1510"/>
      <c r="J71" s="1510"/>
      <c r="K71" s="1510"/>
      <c r="L71" s="1510"/>
      <c r="M71" s="1510"/>
      <c r="N71" s="1510"/>
      <c r="O71" s="1510"/>
      <c r="P71" s="1510"/>
      <c r="Q71" s="1510"/>
      <c r="R71" s="1510"/>
      <c r="S71" s="1510"/>
      <c r="T71" s="1510"/>
      <c r="U71" s="1510"/>
      <c r="V71" s="1510"/>
      <c r="W71" s="1510"/>
      <c r="X71" s="1510"/>
      <c r="Y71" s="1510"/>
      <c r="Z71" s="1510"/>
      <c r="AA71" s="1510"/>
      <c r="AB71" s="1510"/>
      <c r="AC71" s="1510"/>
      <c r="AD71" s="1510"/>
      <c r="AE71" s="1510"/>
      <c r="AF71" s="1510"/>
      <c r="AG71" s="1510"/>
      <c r="AH71" s="1510"/>
      <c r="AI71" s="1510"/>
      <c r="AJ71" s="1510"/>
      <c r="AK71" s="1510"/>
      <c r="AL71" s="1510"/>
      <c r="AM71" s="1510"/>
      <c r="AN71" s="1510"/>
      <c r="AO71" s="1510"/>
      <c r="AP71" s="1510"/>
      <c r="AQ71" s="1510"/>
      <c r="AR71" s="1510"/>
      <c r="AS71" s="1510"/>
      <c r="AT71" s="1510"/>
      <c r="AU71" s="1510"/>
      <c r="AV71" s="1510"/>
      <c r="AW71" s="1510"/>
      <c r="AX71" s="1511"/>
    </row>
    <row r="72" spans="2:50" x14ac:dyDescent="0.15">
      <c r="B72" s="695"/>
      <c r="C72" s="694"/>
      <c r="D72" s="1503"/>
      <c r="E72" s="1504"/>
      <c r="F72" s="1504"/>
      <c r="G72" s="1504"/>
      <c r="H72" s="1504"/>
      <c r="I72" s="1504"/>
      <c r="J72" s="1504"/>
      <c r="K72" s="1504"/>
      <c r="L72" s="1504"/>
      <c r="M72" s="1504"/>
      <c r="N72" s="1504"/>
      <c r="O72" s="1504"/>
      <c r="P72" s="1504"/>
      <c r="Q72" s="1504"/>
      <c r="R72" s="1504"/>
      <c r="S72" s="1504"/>
      <c r="T72" s="1504"/>
      <c r="U72" s="1504"/>
      <c r="V72" s="1504"/>
      <c r="W72" s="1504"/>
      <c r="X72" s="1504"/>
      <c r="Y72" s="1504"/>
      <c r="Z72" s="1504"/>
      <c r="AA72" s="1504"/>
      <c r="AB72" s="1504"/>
      <c r="AC72" s="1504"/>
      <c r="AD72" s="1504"/>
      <c r="AE72" s="1504"/>
      <c r="AF72" s="1504"/>
      <c r="AG72" s="1504"/>
      <c r="AH72" s="1504"/>
      <c r="AI72" s="1504"/>
      <c r="AJ72" s="1504"/>
      <c r="AK72" s="1504"/>
      <c r="AL72" s="1504"/>
      <c r="AM72" s="1504"/>
      <c r="AN72" s="1504"/>
      <c r="AO72" s="1504"/>
      <c r="AP72" s="1504"/>
      <c r="AQ72" s="1504"/>
      <c r="AR72" s="1504"/>
      <c r="AS72" s="1504"/>
      <c r="AT72" s="1504"/>
      <c r="AU72" s="1504"/>
      <c r="AV72" s="1504"/>
      <c r="AW72" s="1504"/>
      <c r="AX72" s="1505"/>
    </row>
    <row r="73" spans="2:50" x14ac:dyDescent="0.15">
      <c r="B73" s="695"/>
      <c r="C73" s="694"/>
      <c r="D73" s="1503"/>
      <c r="E73" s="1504"/>
      <c r="F73" s="1504"/>
      <c r="G73" s="1504"/>
      <c r="H73" s="1504"/>
      <c r="I73" s="1504"/>
      <c r="J73" s="1504"/>
      <c r="K73" s="1504"/>
      <c r="L73" s="1504"/>
      <c r="M73" s="1504"/>
      <c r="N73" s="1504"/>
      <c r="O73" s="1504"/>
      <c r="P73" s="1504"/>
      <c r="Q73" s="1504"/>
      <c r="R73" s="1504"/>
      <c r="S73" s="1504"/>
      <c r="T73" s="1504"/>
      <c r="U73" s="1504"/>
      <c r="V73" s="1504"/>
      <c r="W73" s="1504"/>
      <c r="X73" s="1504"/>
      <c r="Y73" s="1504"/>
      <c r="Z73" s="1504"/>
      <c r="AA73" s="1504"/>
      <c r="AB73" s="1504"/>
      <c r="AC73" s="1504"/>
      <c r="AD73" s="1504"/>
      <c r="AE73" s="1504"/>
      <c r="AF73" s="1504"/>
      <c r="AG73" s="1504"/>
      <c r="AH73" s="1504"/>
      <c r="AI73" s="1504"/>
      <c r="AJ73" s="1504"/>
      <c r="AK73" s="1504"/>
      <c r="AL73" s="1504"/>
      <c r="AM73" s="1504"/>
      <c r="AN73" s="1504"/>
      <c r="AO73" s="1504"/>
      <c r="AP73" s="1504"/>
      <c r="AQ73" s="1504"/>
      <c r="AR73" s="1504"/>
      <c r="AS73" s="1504"/>
      <c r="AT73" s="1504"/>
      <c r="AU73" s="1504"/>
      <c r="AV73" s="1504"/>
      <c r="AW73" s="1504"/>
      <c r="AX73" s="1505"/>
    </row>
    <row r="74" spans="2:50" x14ac:dyDescent="0.15">
      <c r="B74" s="696"/>
      <c r="C74" s="697"/>
      <c r="D74" s="1506"/>
      <c r="E74" s="1507"/>
      <c r="F74" s="1507"/>
      <c r="G74" s="1507"/>
      <c r="H74" s="1507"/>
      <c r="I74" s="1507"/>
      <c r="J74" s="1507"/>
      <c r="K74" s="1507"/>
      <c r="L74" s="1507"/>
      <c r="M74" s="1507"/>
      <c r="N74" s="1507"/>
      <c r="O74" s="1507"/>
      <c r="P74" s="1507"/>
      <c r="Q74" s="1507"/>
      <c r="R74" s="1507"/>
      <c r="S74" s="1507"/>
      <c r="T74" s="1507"/>
      <c r="U74" s="1507"/>
      <c r="V74" s="1507"/>
      <c r="W74" s="1507"/>
      <c r="X74" s="1507"/>
      <c r="Y74" s="1507"/>
      <c r="Z74" s="1507"/>
      <c r="AA74" s="1507"/>
      <c r="AB74" s="1507"/>
      <c r="AC74" s="1507"/>
      <c r="AD74" s="1507"/>
      <c r="AE74" s="1507"/>
      <c r="AF74" s="1507"/>
      <c r="AG74" s="1507"/>
      <c r="AH74" s="1507"/>
      <c r="AI74" s="1507"/>
      <c r="AJ74" s="1507"/>
      <c r="AK74" s="1507"/>
      <c r="AL74" s="1507"/>
      <c r="AM74" s="1507"/>
      <c r="AN74" s="1507"/>
      <c r="AO74" s="1507"/>
      <c r="AP74" s="1507"/>
      <c r="AQ74" s="1507"/>
      <c r="AR74" s="1507"/>
      <c r="AS74" s="1507"/>
      <c r="AT74" s="1507"/>
      <c r="AU74" s="1507"/>
      <c r="AV74" s="1507"/>
      <c r="AW74" s="1507"/>
      <c r="AX74" s="1508"/>
    </row>
    <row r="75" spans="2:50" x14ac:dyDescent="0.15">
      <c r="B75" s="1494" t="s">
        <v>884</v>
      </c>
      <c r="C75" s="1495"/>
      <c r="D75" s="1496" t="s">
        <v>879</v>
      </c>
      <c r="E75" s="1497"/>
      <c r="F75" s="1497"/>
      <c r="G75" s="1497"/>
      <c r="H75" s="1497"/>
      <c r="I75" s="1497"/>
      <c r="J75" s="1497"/>
      <c r="K75" s="1497"/>
      <c r="L75" s="1497"/>
      <c r="M75" s="1497"/>
      <c r="N75" s="1497"/>
      <c r="O75" s="1497"/>
      <c r="P75" s="1497"/>
      <c r="Q75" s="1497"/>
      <c r="R75" s="1497"/>
      <c r="S75" s="1497"/>
      <c r="T75" s="1497"/>
      <c r="U75" s="1497"/>
      <c r="V75" s="1497"/>
      <c r="W75" s="1497"/>
      <c r="X75" s="1497"/>
      <c r="Y75" s="1497"/>
      <c r="Z75" s="1497"/>
      <c r="AA75" s="1497"/>
      <c r="AB75" s="1497"/>
      <c r="AC75" s="1497"/>
      <c r="AD75" s="1497"/>
      <c r="AE75" s="1497"/>
      <c r="AF75" s="1497"/>
      <c r="AG75" s="1497"/>
      <c r="AH75" s="1497"/>
      <c r="AI75" s="1497"/>
      <c r="AJ75" s="1497"/>
      <c r="AK75" s="1497"/>
      <c r="AL75" s="1498"/>
      <c r="AM75" s="1499" t="s">
        <v>876</v>
      </c>
      <c r="AN75" s="1500"/>
      <c r="AO75" s="1500"/>
      <c r="AP75" s="1501" t="s">
        <v>19</v>
      </c>
      <c r="AQ75" s="1502"/>
      <c r="AR75" s="677" t="s">
        <v>658</v>
      </c>
      <c r="AS75" s="862" t="s">
        <v>19</v>
      </c>
      <c r="AT75" s="216" t="s">
        <v>657</v>
      </c>
      <c r="AU75" s="216"/>
      <c r="AV75" s="199"/>
      <c r="AW75" s="199"/>
      <c r="AX75" s="288"/>
    </row>
    <row r="76" spans="2:50" x14ac:dyDescent="0.15">
      <c r="B76" s="695"/>
      <c r="C76" s="694"/>
      <c r="D76" s="1509" t="s">
        <v>877</v>
      </c>
      <c r="E76" s="1510"/>
      <c r="F76" s="1510"/>
      <c r="G76" s="1510"/>
      <c r="H76" s="1510"/>
      <c r="I76" s="1510"/>
      <c r="J76" s="1510"/>
      <c r="K76" s="1510"/>
      <c r="L76" s="1510"/>
      <c r="M76" s="1510"/>
      <c r="N76" s="1510"/>
      <c r="O76" s="1510"/>
      <c r="P76" s="1510"/>
      <c r="Q76" s="1510"/>
      <c r="R76" s="1510"/>
      <c r="S76" s="1510"/>
      <c r="T76" s="1510"/>
      <c r="U76" s="1510"/>
      <c r="V76" s="1510"/>
      <c r="W76" s="1510"/>
      <c r="X76" s="1510"/>
      <c r="Y76" s="1510"/>
      <c r="Z76" s="1510"/>
      <c r="AA76" s="1510"/>
      <c r="AB76" s="1510"/>
      <c r="AC76" s="1510"/>
      <c r="AD76" s="1510"/>
      <c r="AE76" s="1510"/>
      <c r="AF76" s="1510"/>
      <c r="AG76" s="1510"/>
      <c r="AH76" s="1510"/>
      <c r="AI76" s="1510"/>
      <c r="AJ76" s="1510"/>
      <c r="AK76" s="1510"/>
      <c r="AL76" s="1510"/>
      <c r="AM76" s="1510"/>
      <c r="AN76" s="1510"/>
      <c r="AO76" s="1510"/>
      <c r="AP76" s="1510"/>
      <c r="AQ76" s="1510"/>
      <c r="AR76" s="1510"/>
      <c r="AS76" s="1510"/>
      <c r="AT76" s="1510"/>
      <c r="AU76" s="1510"/>
      <c r="AV76" s="1510"/>
      <c r="AW76" s="1510"/>
      <c r="AX76" s="1511"/>
    </row>
    <row r="77" spans="2:50" x14ac:dyDescent="0.15">
      <c r="B77" s="695"/>
      <c r="C77" s="694"/>
      <c r="D77" s="1503"/>
      <c r="E77" s="1504"/>
      <c r="F77" s="1504"/>
      <c r="G77" s="1504"/>
      <c r="H77" s="1504"/>
      <c r="I77" s="1504"/>
      <c r="J77" s="1504"/>
      <c r="K77" s="1504"/>
      <c r="L77" s="1504"/>
      <c r="M77" s="1504"/>
      <c r="N77" s="1504"/>
      <c r="O77" s="1504"/>
      <c r="P77" s="1504"/>
      <c r="Q77" s="1504"/>
      <c r="R77" s="1504"/>
      <c r="S77" s="1504"/>
      <c r="T77" s="1504"/>
      <c r="U77" s="1504"/>
      <c r="V77" s="1504"/>
      <c r="W77" s="1504"/>
      <c r="X77" s="1504"/>
      <c r="Y77" s="1504"/>
      <c r="Z77" s="1504"/>
      <c r="AA77" s="1504"/>
      <c r="AB77" s="1504"/>
      <c r="AC77" s="1504"/>
      <c r="AD77" s="1504"/>
      <c r="AE77" s="1504"/>
      <c r="AF77" s="1504"/>
      <c r="AG77" s="1504"/>
      <c r="AH77" s="1504"/>
      <c r="AI77" s="1504"/>
      <c r="AJ77" s="1504"/>
      <c r="AK77" s="1504"/>
      <c r="AL77" s="1504"/>
      <c r="AM77" s="1504"/>
      <c r="AN77" s="1504"/>
      <c r="AO77" s="1504"/>
      <c r="AP77" s="1504"/>
      <c r="AQ77" s="1504"/>
      <c r="AR77" s="1504"/>
      <c r="AS77" s="1504"/>
      <c r="AT77" s="1504"/>
      <c r="AU77" s="1504"/>
      <c r="AV77" s="1504"/>
      <c r="AW77" s="1504"/>
      <c r="AX77" s="1505"/>
    </row>
    <row r="78" spans="2:50" x14ac:dyDescent="0.15">
      <c r="B78" s="695"/>
      <c r="C78" s="694"/>
      <c r="D78" s="1503"/>
      <c r="E78" s="1504"/>
      <c r="F78" s="1504"/>
      <c r="G78" s="1504"/>
      <c r="H78" s="1504"/>
      <c r="I78" s="1504"/>
      <c r="J78" s="1504"/>
      <c r="K78" s="1504"/>
      <c r="L78" s="1504"/>
      <c r="M78" s="1504"/>
      <c r="N78" s="1504"/>
      <c r="O78" s="1504"/>
      <c r="P78" s="1504"/>
      <c r="Q78" s="1504"/>
      <c r="R78" s="1504"/>
      <c r="S78" s="1504"/>
      <c r="T78" s="1504"/>
      <c r="U78" s="1504"/>
      <c r="V78" s="1504"/>
      <c r="W78" s="1504"/>
      <c r="X78" s="1504"/>
      <c r="Y78" s="1504"/>
      <c r="Z78" s="1504"/>
      <c r="AA78" s="1504"/>
      <c r="AB78" s="1504"/>
      <c r="AC78" s="1504"/>
      <c r="AD78" s="1504"/>
      <c r="AE78" s="1504"/>
      <c r="AF78" s="1504"/>
      <c r="AG78" s="1504"/>
      <c r="AH78" s="1504"/>
      <c r="AI78" s="1504"/>
      <c r="AJ78" s="1504"/>
      <c r="AK78" s="1504"/>
      <c r="AL78" s="1504"/>
      <c r="AM78" s="1504"/>
      <c r="AN78" s="1504"/>
      <c r="AO78" s="1504"/>
      <c r="AP78" s="1504"/>
      <c r="AQ78" s="1504"/>
      <c r="AR78" s="1504"/>
      <c r="AS78" s="1504"/>
      <c r="AT78" s="1504"/>
      <c r="AU78" s="1504"/>
      <c r="AV78" s="1504"/>
      <c r="AW78" s="1504"/>
      <c r="AX78" s="1505"/>
    </row>
    <row r="79" spans="2:50" x14ac:dyDescent="0.15">
      <c r="B79" s="696"/>
      <c r="C79" s="697"/>
      <c r="D79" s="1506"/>
      <c r="E79" s="1507"/>
      <c r="F79" s="1507"/>
      <c r="G79" s="1507"/>
      <c r="H79" s="1507"/>
      <c r="I79" s="1507"/>
      <c r="J79" s="1507"/>
      <c r="K79" s="1507"/>
      <c r="L79" s="1507"/>
      <c r="M79" s="1507"/>
      <c r="N79" s="1507"/>
      <c r="O79" s="1507"/>
      <c r="P79" s="1507"/>
      <c r="Q79" s="1507"/>
      <c r="R79" s="1507"/>
      <c r="S79" s="1507"/>
      <c r="T79" s="1507"/>
      <c r="U79" s="1507"/>
      <c r="V79" s="1507"/>
      <c r="W79" s="1507"/>
      <c r="X79" s="1507"/>
      <c r="Y79" s="1507"/>
      <c r="Z79" s="1507"/>
      <c r="AA79" s="1507"/>
      <c r="AB79" s="1507"/>
      <c r="AC79" s="1507"/>
      <c r="AD79" s="1507"/>
      <c r="AE79" s="1507"/>
      <c r="AF79" s="1507"/>
      <c r="AG79" s="1507"/>
      <c r="AH79" s="1507"/>
      <c r="AI79" s="1507"/>
      <c r="AJ79" s="1507"/>
      <c r="AK79" s="1507"/>
      <c r="AL79" s="1507"/>
      <c r="AM79" s="1507"/>
      <c r="AN79" s="1507"/>
      <c r="AO79" s="1507"/>
      <c r="AP79" s="1507"/>
      <c r="AQ79" s="1507"/>
      <c r="AR79" s="1507"/>
      <c r="AS79" s="1507"/>
      <c r="AT79" s="1507"/>
      <c r="AU79" s="1507"/>
      <c r="AV79" s="1507"/>
      <c r="AW79" s="1507"/>
      <c r="AX79" s="1508"/>
    </row>
    <row r="80" spans="2:50" x14ac:dyDescent="0.15">
      <c r="B80" s="1494" t="s">
        <v>885</v>
      </c>
      <c r="C80" s="1495"/>
      <c r="D80" s="1496" t="s">
        <v>880</v>
      </c>
      <c r="E80" s="1497"/>
      <c r="F80" s="1497"/>
      <c r="G80" s="1497"/>
      <c r="H80" s="1497"/>
      <c r="I80" s="1497"/>
      <c r="J80" s="1497"/>
      <c r="K80" s="1497"/>
      <c r="L80" s="1497"/>
      <c r="M80" s="1497"/>
      <c r="N80" s="1497"/>
      <c r="O80" s="1497"/>
      <c r="P80" s="1497"/>
      <c r="Q80" s="1497"/>
      <c r="R80" s="1497"/>
      <c r="S80" s="1497"/>
      <c r="T80" s="1497"/>
      <c r="U80" s="1497"/>
      <c r="V80" s="1497"/>
      <c r="W80" s="1497"/>
      <c r="X80" s="1497"/>
      <c r="Y80" s="1497"/>
      <c r="Z80" s="1497"/>
      <c r="AA80" s="1497"/>
      <c r="AB80" s="1497"/>
      <c r="AC80" s="1497"/>
      <c r="AD80" s="1497"/>
      <c r="AE80" s="1497"/>
      <c r="AF80" s="1497"/>
      <c r="AG80" s="1497"/>
      <c r="AH80" s="1497"/>
      <c r="AI80" s="1497"/>
      <c r="AJ80" s="1497"/>
      <c r="AK80" s="1497"/>
      <c r="AL80" s="1498"/>
      <c r="AM80" s="1499" t="s">
        <v>876</v>
      </c>
      <c r="AN80" s="1500"/>
      <c r="AO80" s="1500"/>
      <c r="AP80" s="1501" t="s">
        <v>19</v>
      </c>
      <c r="AQ80" s="1502"/>
      <c r="AR80" s="677" t="s">
        <v>658</v>
      </c>
      <c r="AS80" s="862" t="s">
        <v>19</v>
      </c>
      <c r="AT80" s="216" t="s">
        <v>657</v>
      </c>
      <c r="AU80" s="216"/>
      <c r="AV80" s="199"/>
      <c r="AW80" s="199"/>
      <c r="AX80" s="288"/>
    </row>
    <row r="81" spans="2:50" x14ac:dyDescent="0.15">
      <c r="B81" s="695"/>
      <c r="C81" s="694"/>
      <c r="D81" s="1509" t="s">
        <v>877</v>
      </c>
      <c r="E81" s="1510"/>
      <c r="F81" s="1510"/>
      <c r="G81" s="1510"/>
      <c r="H81" s="1510"/>
      <c r="I81" s="1510"/>
      <c r="J81" s="1510"/>
      <c r="K81" s="1510"/>
      <c r="L81" s="1510"/>
      <c r="M81" s="1510"/>
      <c r="N81" s="1510"/>
      <c r="O81" s="1510"/>
      <c r="P81" s="1510"/>
      <c r="Q81" s="1510"/>
      <c r="R81" s="1510"/>
      <c r="S81" s="1510"/>
      <c r="T81" s="1510"/>
      <c r="U81" s="1510"/>
      <c r="V81" s="1510"/>
      <c r="W81" s="1510"/>
      <c r="X81" s="1510"/>
      <c r="Y81" s="1510"/>
      <c r="Z81" s="1510"/>
      <c r="AA81" s="1510"/>
      <c r="AB81" s="1510"/>
      <c r="AC81" s="1510"/>
      <c r="AD81" s="1510"/>
      <c r="AE81" s="1510"/>
      <c r="AF81" s="1510"/>
      <c r="AG81" s="1510"/>
      <c r="AH81" s="1510"/>
      <c r="AI81" s="1510"/>
      <c r="AJ81" s="1510"/>
      <c r="AK81" s="1510"/>
      <c r="AL81" s="1510"/>
      <c r="AM81" s="1510"/>
      <c r="AN81" s="1510"/>
      <c r="AO81" s="1510"/>
      <c r="AP81" s="1510"/>
      <c r="AQ81" s="1510"/>
      <c r="AR81" s="1510"/>
      <c r="AS81" s="1510"/>
      <c r="AT81" s="1510"/>
      <c r="AU81" s="1510"/>
      <c r="AV81" s="1510"/>
      <c r="AW81" s="1510"/>
      <c r="AX81" s="1511"/>
    </row>
    <row r="82" spans="2:50" x14ac:dyDescent="0.15">
      <c r="B82" s="695"/>
      <c r="C82" s="694"/>
      <c r="D82" s="1503"/>
      <c r="E82" s="1504"/>
      <c r="F82" s="1504"/>
      <c r="G82" s="1504"/>
      <c r="H82" s="1504"/>
      <c r="I82" s="1504"/>
      <c r="J82" s="1504"/>
      <c r="K82" s="1504"/>
      <c r="L82" s="1504"/>
      <c r="M82" s="1504"/>
      <c r="N82" s="1504"/>
      <c r="O82" s="1504"/>
      <c r="P82" s="1504"/>
      <c r="Q82" s="1504"/>
      <c r="R82" s="1504"/>
      <c r="S82" s="1504"/>
      <c r="T82" s="1504"/>
      <c r="U82" s="1504"/>
      <c r="V82" s="1504"/>
      <c r="W82" s="1504"/>
      <c r="X82" s="1504"/>
      <c r="Y82" s="1504"/>
      <c r="Z82" s="1504"/>
      <c r="AA82" s="1504"/>
      <c r="AB82" s="1504"/>
      <c r="AC82" s="1504"/>
      <c r="AD82" s="1504"/>
      <c r="AE82" s="1504"/>
      <c r="AF82" s="1504"/>
      <c r="AG82" s="1504"/>
      <c r="AH82" s="1504"/>
      <c r="AI82" s="1504"/>
      <c r="AJ82" s="1504"/>
      <c r="AK82" s="1504"/>
      <c r="AL82" s="1504"/>
      <c r="AM82" s="1504"/>
      <c r="AN82" s="1504"/>
      <c r="AO82" s="1504"/>
      <c r="AP82" s="1504"/>
      <c r="AQ82" s="1504"/>
      <c r="AR82" s="1504"/>
      <c r="AS82" s="1504"/>
      <c r="AT82" s="1504"/>
      <c r="AU82" s="1504"/>
      <c r="AV82" s="1504"/>
      <c r="AW82" s="1504"/>
      <c r="AX82" s="1505"/>
    </row>
    <row r="83" spans="2:50" x14ac:dyDescent="0.15">
      <c r="B83" s="695"/>
      <c r="C83" s="694"/>
      <c r="D83" s="1503"/>
      <c r="E83" s="1504"/>
      <c r="F83" s="1504"/>
      <c r="G83" s="1504"/>
      <c r="H83" s="1504"/>
      <c r="I83" s="1504"/>
      <c r="J83" s="1504"/>
      <c r="K83" s="1504"/>
      <c r="L83" s="1504"/>
      <c r="M83" s="1504"/>
      <c r="N83" s="1504"/>
      <c r="O83" s="1504"/>
      <c r="P83" s="1504"/>
      <c r="Q83" s="1504"/>
      <c r="R83" s="1504"/>
      <c r="S83" s="1504"/>
      <c r="T83" s="1504"/>
      <c r="U83" s="1504"/>
      <c r="V83" s="1504"/>
      <c r="W83" s="1504"/>
      <c r="X83" s="1504"/>
      <c r="Y83" s="1504"/>
      <c r="Z83" s="1504"/>
      <c r="AA83" s="1504"/>
      <c r="AB83" s="1504"/>
      <c r="AC83" s="1504"/>
      <c r="AD83" s="1504"/>
      <c r="AE83" s="1504"/>
      <c r="AF83" s="1504"/>
      <c r="AG83" s="1504"/>
      <c r="AH83" s="1504"/>
      <c r="AI83" s="1504"/>
      <c r="AJ83" s="1504"/>
      <c r="AK83" s="1504"/>
      <c r="AL83" s="1504"/>
      <c r="AM83" s="1504"/>
      <c r="AN83" s="1504"/>
      <c r="AO83" s="1504"/>
      <c r="AP83" s="1504"/>
      <c r="AQ83" s="1504"/>
      <c r="AR83" s="1504"/>
      <c r="AS83" s="1504"/>
      <c r="AT83" s="1504"/>
      <c r="AU83" s="1504"/>
      <c r="AV83" s="1504"/>
      <c r="AW83" s="1504"/>
      <c r="AX83" s="1505"/>
    </row>
    <row r="84" spans="2:50" x14ac:dyDescent="0.15">
      <c r="B84" s="696"/>
      <c r="C84" s="697"/>
      <c r="D84" s="1506"/>
      <c r="E84" s="1507"/>
      <c r="F84" s="1507"/>
      <c r="G84" s="1507"/>
      <c r="H84" s="1507"/>
      <c r="I84" s="1507"/>
      <c r="J84" s="1507"/>
      <c r="K84" s="1507"/>
      <c r="L84" s="1507"/>
      <c r="M84" s="1507"/>
      <c r="N84" s="1507"/>
      <c r="O84" s="1507"/>
      <c r="P84" s="1507"/>
      <c r="Q84" s="1507"/>
      <c r="R84" s="1507"/>
      <c r="S84" s="1507"/>
      <c r="T84" s="1507"/>
      <c r="U84" s="1507"/>
      <c r="V84" s="1507"/>
      <c r="W84" s="1507"/>
      <c r="X84" s="1507"/>
      <c r="Y84" s="1507"/>
      <c r="Z84" s="1507"/>
      <c r="AA84" s="1507"/>
      <c r="AB84" s="1507"/>
      <c r="AC84" s="1507"/>
      <c r="AD84" s="1507"/>
      <c r="AE84" s="1507"/>
      <c r="AF84" s="1507"/>
      <c r="AG84" s="1507"/>
      <c r="AH84" s="1507"/>
      <c r="AI84" s="1507"/>
      <c r="AJ84" s="1507"/>
      <c r="AK84" s="1507"/>
      <c r="AL84" s="1507"/>
      <c r="AM84" s="1507"/>
      <c r="AN84" s="1507"/>
      <c r="AO84" s="1507"/>
      <c r="AP84" s="1507"/>
      <c r="AQ84" s="1507"/>
      <c r="AR84" s="1507"/>
      <c r="AS84" s="1507"/>
      <c r="AT84" s="1507"/>
      <c r="AU84" s="1507"/>
      <c r="AV84" s="1507"/>
      <c r="AW84" s="1507"/>
      <c r="AX84" s="1508"/>
    </row>
    <row r="85" spans="2:50" x14ac:dyDescent="0.15">
      <c r="B85" s="1494" t="s">
        <v>886</v>
      </c>
      <c r="C85" s="1495"/>
      <c r="D85" s="1496" t="s">
        <v>887</v>
      </c>
      <c r="E85" s="1497"/>
      <c r="F85" s="1497"/>
      <c r="G85" s="1497"/>
      <c r="H85" s="1497"/>
      <c r="I85" s="1497"/>
      <c r="J85" s="1497"/>
      <c r="K85" s="1497"/>
      <c r="L85" s="1497"/>
      <c r="M85" s="1497"/>
      <c r="N85" s="1497"/>
      <c r="O85" s="1497"/>
      <c r="P85" s="1497"/>
      <c r="Q85" s="1497"/>
      <c r="R85" s="1497"/>
      <c r="S85" s="1497"/>
      <c r="T85" s="1497"/>
      <c r="U85" s="1497"/>
      <c r="V85" s="1497"/>
      <c r="W85" s="1497"/>
      <c r="X85" s="1497"/>
      <c r="Y85" s="1497"/>
      <c r="Z85" s="1497"/>
      <c r="AA85" s="1497"/>
      <c r="AB85" s="1497"/>
      <c r="AC85" s="1497"/>
      <c r="AD85" s="1497"/>
      <c r="AE85" s="1497"/>
      <c r="AF85" s="1497"/>
      <c r="AG85" s="1497"/>
      <c r="AH85" s="1497"/>
      <c r="AI85" s="1497"/>
      <c r="AJ85" s="1497"/>
      <c r="AK85" s="1497"/>
      <c r="AL85" s="1498"/>
      <c r="AM85" s="1499" t="s">
        <v>876</v>
      </c>
      <c r="AN85" s="1500"/>
      <c r="AO85" s="1500"/>
      <c r="AP85" s="1501" t="s">
        <v>19</v>
      </c>
      <c r="AQ85" s="1502"/>
      <c r="AR85" s="677" t="s">
        <v>658</v>
      </c>
      <c r="AS85" s="862" t="s">
        <v>19</v>
      </c>
      <c r="AT85" s="216" t="s">
        <v>657</v>
      </c>
      <c r="AU85" s="216"/>
      <c r="AV85" s="199"/>
      <c r="AW85" s="199"/>
      <c r="AX85" s="288"/>
    </row>
    <row r="86" spans="2:50" x14ac:dyDescent="0.15">
      <c r="B86" s="695"/>
      <c r="C86" s="694"/>
      <c r="D86" s="1509" t="s">
        <v>877</v>
      </c>
      <c r="E86" s="1510"/>
      <c r="F86" s="1510"/>
      <c r="G86" s="1510"/>
      <c r="H86" s="1510"/>
      <c r="I86" s="1510"/>
      <c r="J86" s="1510"/>
      <c r="K86" s="1510"/>
      <c r="L86" s="1510"/>
      <c r="M86" s="1510"/>
      <c r="N86" s="1510"/>
      <c r="O86" s="1510"/>
      <c r="P86" s="1510"/>
      <c r="Q86" s="1510"/>
      <c r="R86" s="1510"/>
      <c r="S86" s="1510"/>
      <c r="T86" s="1510"/>
      <c r="U86" s="1510"/>
      <c r="V86" s="1510"/>
      <c r="W86" s="1510"/>
      <c r="X86" s="1510"/>
      <c r="Y86" s="1510"/>
      <c r="Z86" s="1510"/>
      <c r="AA86" s="1510"/>
      <c r="AB86" s="1510"/>
      <c r="AC86" s="1510"/>
      <c r="AD86" s="1510"/>
      <c r="AE86" s="1510"/>
      <c r="AF86" s="1510"/>
      <c r="AG86" s="1510"/>
      <c r="AH86" s="1510"/>
      <c r="AI86" s="1510"/>
      <c r="AJ86" s="1510"/>
      <c r="AK86" s="1510"/>
      <c r="AL86" s="1510"/>
      <c r="AM86" s="1510"/>
      <c r="AN86" s="1510"/>
      <c r="AO86" s="1510"/>
      <c r="AP86" s="1510"/>
      <c r="AQ86" s="1510"/>
      <c r="AR86" s="1510"/>
      <c r="AS86" s="1510"/>
      <c r="AT86" s="1510"/>
      <c r="AU86" s="1510"/>
      <c r="AV86" s="1510"/>
      <c r="AW86" s="1510"/>
      <c r="AX86" s="1511"/>
    </row>
    <row r="87" spans="2:50" x14ac:dyDescent="0.15">
      <c r="B87" s="695"/>
      <c r="C87" s="694"/>
      <c r="D87" s="1503"/>
      <c r="E87" s="1504"/>
      <c r="F87" s="1504"/>
      <c r="G87" s="1504"/>
      <c r="H87" s="1504"/>
      <c r="I87" s="1504"/>
      <c r="J87" s="1504"/>
      <c r="K87" s="1504"/>
      <c r="L87" s="1504"/>
      <c r="M87" s="1504"/>
      <c r="N87" s="1504"/>
      <c r="O87" s="1504"/>
      <c r="P87" s="1504"/>
      <c r="Q87" s="1504"/>
      <c r="R87" s="1504"/>
      <c r="S87" s="1504"/>
      <c r="T87" s="1504"/>
      <c r="U87" s="1504"/>
      <c r="V87" s="1504"/>
      <c r="W87" s="1504"/>
      <c r="X87" s="1504"/>
      <c r="Y87" s="1504"/>
      <c r="Z87" s="1504"/>
      <c r="AA87" s="1504"/>
      <c r="AB87" s="1504"/>
      <c r="AC87" s="1504"/>
      <c r="AD87" s="1504"/>
      <c r="AE87" s="1504"/>
      <c r="AF87" s="1504"/>
      <c r="AG87" s="1504"/>
      <c r="AH87" s="1504"/>
      <c r="AI87" s="1504"/>
      <c r="AJ87" s="1504"/>
      <c r="AK87" s="1504"/>
      <c r="AL87" s="1504"/>
      <c r="AM87" s="1504"/>
      <c r="AN87" s="1504"/>
      <c r="AO87" s="1504"/>
      <c r="AP87" s="1504"/>
      <c r="AQ87" s="1504"/>
      <c r="AR87" s="1504"/>
      <c r="AS87" s="1504"/>
      <c r="AT87" s="1504"/>
      <c r="AU87" s="1504"/>
      <c r="AV87" s="1504"/>
      <c r="AW87" s="1504"/>
      <c r="AX87" s="1505"/>
    </row>
    <row r="88" spans="2:50" x14ac:dyDescent="0.15">
      <c r="B88" s="695"/>
      <c r="C88" s="694"/>
      <c r="D88" s="1503"/>
      <c r="E88" s="1504"/>
      <c r="F88" s="1504"/>
      <c r="G88" s="1504"/>
      <c r="H88" s="1504"/>
      <c r="I88" s="1504"/>
      <c r="J88" s="1504"/>
      <c r="K88" s="1504"/>
      <c r="L88" s="1504"/>
      <c r="M88" s="1504"/>
      <c r="N88" s="1504"/>
      <c r="O88" s="1504"/>
      <c r="P88" s="1504"/>
      <c r="Q88" s="1504"/>
      <c r="R88" s="1504"/>
      <c r="S88" s="1504"/>
      <c r="T88" s="1504"/>
      <c r="U88" s="1504"/>
      <c r="V88" s="1504"/>
      <c r="W88" s="1504"/>
      <c r="X88" s="1504"/>
      <c r="Y88" s="1504"/>
      <c r="Z88" s="1504"/>
      <c r="AA88" s="1504"/>
      <c r="AB88" s="1504"/>
      <c r="AC88" s="1504"/>
      <c r="AD88" s="1504"/>
      <c r="AE88" s="1504"/>
      <c r="AF88" s="1504"/>
      <c r="AG88" s="1504"/>
      <c r="AH88" s="1504"/>
      <c r="AI88" s="1504"/>
      <c r="AJ88" s="1504"/>
      <c r="AK88" s="1504"/>
      <c r="AL88" s="1504"/>
      <c r="AM88" s="1504"/>
      <c r="AN88" s="1504"/>
      <c r="AO88" s="1504"/>
      <c r="AP88" s="1504"/>
      <c r="AQ88" s="1504"/>
      <c r="AR88" s="1504"/>
      <c r="AS88" s="1504"/>
      <c r="AT88" s="1504"/>
      <c r="AU88" s="1504"/>
      <c r="AV88" s="1504"/>
      <c r="AW88" s="1504"/>
      <c r="AX88" s="1505"/>
    </row>
    <row r="89" spans="2:50" x14ac:dyDescent="0.15">
      <c r="B89" s="696"/>
      <c r="C89" s="697"/>
      <c r="D89" s="1506"/>
      <c r="E89" s="1507"/>
      <c r="F89" s="1507"/>
      <c r="G89" s="1507"/>
      <c r="H89" s="1507"/>
      <c r="I89" s="1507"/>
      <c r="J89" s="1507"/>
      <c r="K89" s="1507"/>
      <c r="L89" s="1507"/>
      <c r="M89" s="1507"/>
      <c r="N89" s="1507"/>
      <c r="O89" s="1507"/>
      <c r="P89" s="1507"/>
      <c r="Q89" s="1507"/>
      <c r="R89" s="1507"/>
      <c r="S89" s="1507"/>
      <c r="T89" s="1507"/>
      <c r="U89" s="1507"/>
      <c r="V89" s="1507"/>
      <c r="W89" s="1507"/>
      <c r="X89" s="1507"/>
      <c r="Y89" s="1507"/>
      <c r="Z89" s="1507"/>
      <c r="AA89" s="1507"/>
      <c r="AB89" s="1507"/>
      <c r="AC89" s="1507"/>
      <c r="AD89" s="1507"/>
      <c r="AE89" s="1507"/>
      <c r="AF89" s="1507"/>
      <c r="AG89" s="1507"/>
      <c r="AH89" s="1507"/>
      <c r="AI89" s="1507"/>
      <c r="AJ89" s="1507"/>
      <c r="AK89" s="1507"/>
      <c r="AL89" s="1507"/>
      <c r="AM89" s="1507"/>
      <c r="AN89" s="1507"/>
      <c r="AO89" s="1507"/>
      <c r="AP89" s="1507"/>
      <c r="AQ89" s="1507"/>
      <c r="AR89" s="1507"/>
      <c r="AS89" s="1507"/>
      <c r="AT89" s="1507"/>
      <c r="AU89" s="1507"/>
      <c r="AV89" s="1507"/>
      <c r="AW89" s="1507"/>
      <c r="AX89" s="1508"/>
    </row>
    <row r="90" spans="2:50" x14ac:dyDescent="0.15">
      <c r="B90" s="1494" t="s">
        <v>888</v>
      </c>
      <c r="C90" s="1495"/>
      <c r="D90" s="1496" t="s">
        <v>881</v>
      </c>
      <c r="E90" s="1497"/>
      <c r="F90" s="1497"/>
      <c r="G90" s="1497"/>
      <c r="H90" s="1497"/>
      <c r="I90" s="1497"/>
      <c r="J90" s="1497"/>
      <c r="K90" s="1497"/>
      <c r="L90" s="1497"/>
      <c r="M90" s="1497"/>
      <c r="N90" s="1497"/>
      <c r="O90" s="1497"/>
      <c r="P90" s="1497"/>
      <c r="Q90" s="1497"/>
      <c r="R90" s="1497"/>
      <c r="S90" s="1497"/>
      <c r="T90" s="1497"/>
      <c r="U90" s="1497"/>
      <c r="V90" s="1497"/>
      <c r="W90" s="1497"/>
      <c r="X90" s="1497"/>
      <c r="Y90" s="1497"/>
      <c r="Z90" s="1497"/>
      <c r="AA90" s="1497"/>
      <c r="AB90" s="1497"/>
      <c r="AC90" s="1497"/>
      <c r="AD90" s="1497"/>
      <c r="AE90" s="1497"/>
      <c r="AF90" s="1497"/>
      <c r="AG90" s="1497"/>
      <c r="AH90" s="1497"/>
      <c r="AI90" s="1497"/>
      <c r="AJ90" s="1497"/>
      <c r="AK90" s="1497"/>
      <c r="AL90" s="1498"/>
      <c r="AM90" s="1499" t="s">
        <v>876</v>
      </c>
      <c r="AN90" s="1500"/>
      <c r="AO90" s="1500"/>
      <c r="AP90" s="1501" t="s">
        <v>19</v>
      </c>
      <c r="AQ90" s="1502"/>
      <c r="AR90" s="677" t="s">
        <v>658</v>
      </c>
      <c r="AS90" s="862" t="s">
        <v>19</v>
      </c>
      <c r="AT90" s="216" t="s">
        <v>657</v>
      </c>
      <c r="AU90" s="216"/>
      <c r="AV90" s="199"/>
      <c r="AW90" s="199"/>
      <c r="AX90" s="288"/>
    </row>
    <row r="91" spans="2:50" x14ac:dyDescent="0.15">
      <c r="B91" s="695"/>
      <c r="C91" s="694"/>
      <c r="D91" s="1509" t="s">
        <v>877</v>
      </c>
      <c r="E91" s="1510"/>
      <c r="F91" s="1510"/>
      <c r="G91" s="1510"/>
      <c r="H91" s="1510"/>
      <c r="I91" s="1510"/>
      <c r="J91" s="1510"/>
      <c r="K91" s="1510"/>
      <c r="L91" s="1510"/>
      <c r="M91" s="1510"/>
      <c r="N91" s="1510"/>
      <c r="O91" s="1510"/>
      <c r="P91" s="1510"/>
      <c r="Q91" s="1510"/>
      <c r="R91" s="1510"/>
      <c r="S91" s="1510"/>
      <c r="T91" s="1510"/>
      <c r="U91" s="1510"/>
      <c r="V91" s="1510"/>
      <c r="W91" s="1510"/>
      <c r="X91" s="1510"/>
      <c r="Y91" s="1510"/>
      <c r="Z91" s="1510"/>
      <c r="AA91" s="1510"/>
      <c r="AB91" s="1510"/>
      <c r="AC91" s="1510"/>
      <c r="AD91" s="1510"/>
      <c r="AE91" s="1510"/>
      <c r="AF91" s="1510"/>
      <c r="AG91" s="1510"/>
      <c r="AH91" s="1510"/>
      <c r="AI91" s="1510"/>
      <c r="AJ91" s="1510"/>
      <c r="AK91" s="1510"/>
      <c r="AL91" s="1510"/>
      <c r="AM91" s="1510"/>
      <c r="AN91" s="1510"/>
      <c r="AO91" s="1510"/>
      <c r="AP91" s="1510"/>
      <c r="AQ91" s="1510"/>
      <c r="AR91" s="1510"/>
      <c r="AS91" s="1510"/>
      <c r="AT91" s="1510"/>
      <c r="AU91" s="1510"/>
      <c r="AV91" s="1510"/>
      <c r="AW91" s="1510"/>
      <c r="AX91" s="1511"/>
    </row>
    <row r="92" spans="2:50" x14ac:dyDescent="0.15">
      <c r="B92" s="695"/>
      <c r="C92" s="694"/>
      <c r="D92" s="1503"/>
      <c r="E92" s="1504"/>
      <c r="F92" s="1504"/>
      <c r="G92" s="1504"/>
      <c r="H92" s="1504"/>
      <c r="I92" s="1504"/>
      <c r="J92" s="1504"/>
      <c r="K92" s="1504"/>
      <c r="L92" s="1504"/>
      <c r="M92" s="1504"/>
      <c r="N92" s="1504"/>
      <c r="O92" s="1504"/>
      <c r="P92" s="1504"/>
      <c r="Q92" s="1504"/>
      <c r="R92" s="1504"/>
      <c r="S92" s="1504"/>
      <c r="T92" s="1504"/>
      <c r="U92" s="1504"/>
      <c r="V92" s="1504"/>
      <c r="W92" s="1504"/>
      <c r="X92" s="1504"/>
      <c r="Y92" s="1504"/>
      <c r="Z92" s="1504"/>
      <c r="AA92" s="1504"/>
      <c r="AB92" s="1504"/>
      <c r="AC92" s="1504"/>
      <c r="AD92" s="1504"/>
      <c r="AE92" s="1504"/>
      <c r="AF92" s="1504"/>
      <c r="AG92" s="1504"/>
      <c r="AH92" s="1504"/>
      <c r="AI92" s="1504"/>
      <c r="AJ92" s="1504"/>
      <c r="AK92" s="1504"/>
      <c r="AL92" s="1504"/>
      <c r="AM92" s="1504"/>
      <c r="AN92" s="1504"/>
      <c r="AO92" s="1504"/>
      <c r="AP92" s="1504"/>
      <c r="AQ92" s="1504"/>
      <c r="AR92" s="1504"/>
      <c r="AS92" s="1504"/>
      <c r="AT92" s="1504"/>
      <c r="AU92" s="1504"/>
      <c r="AV92" s="1504"/>
      <c r="AW92" s="1504"/>
      <c r="AX92" s="1505"/>
    </row>
    <row r="93" spans="2:50" x14ac:dyDescent="0.15">
      <c r="B93" s="695"/>
      <c r="C93" s="694"/>
      <c r="D93" s="1503"/>
      <c r="E93" s="1504"/>
      <c r="F93" s="1504"/>
      <c r="G93" s="1504"/>
      <c r="H93" s="1504"/>
      <c r="I93" s="1504"/>
      <c r="J93" s="1504"/>
      <c r="K93" s="1504"/>
      <c r="L93" s="1504"/>
      <c r="M93" s="1504"/>
      <c r="N93" s="1504"/>
      <c r="O93" s="1504"/>
      <c r="P93" s="1504"/>
      <c r="Q93" s="1504"/>
      <c r="R93" s="1504"/>
      <c r="S93" s="1504"/>
      <c r="T93" s="1504"/>
      <c r="U93" s="1504"/>
      <c r="V93" s="1504"/>
      <c r="W93" s="1504"/>
      <c r="X93" s="1504"/>
      <c r="Y93" s="1504"/>
      <c r="Z93" s="1504"/>
      <c r="AA93" s="1504"/>
      <c r="AB93" s="1504"/>
      <c r="AC93" s="1504"/>
      <c r="AD93" s="1504"/>
      <c r="AE93" s="1504"/>
      <c r="AF93" s="1504"/>
      <c r="AG93" s="1504"/>
      <c r="AH93" s="1504"/>
      <c r="AI93" s="1504"/>
      <c r="AJ93" s="1504"/>
      <c r="AK93" s="1504"/>
      <c r="AL93" s="1504"/>
      <c r="AM93" s="1504"/>
      <c r="AN93" s="1504"/>
      <c r="AO93" s="1504"/>
      <c r="AP93" s="1504"/>
      <c r="AQ93" s="1504"/>
      <c r="AR93" s="1504"/>
      <c r="AS93" s="1504"/>
      <c r="AT93" s="1504"/>
      <c r="AU93" s="1504"/>
      <c r="AV93" s="1504"/>
      <c r="AW93" s="1504"/>
      <c r="AX93" s="1505"/>
    </row>
    <row r="94" spans="2:50" x14ac:dyDescent="0.15">
      <c r="B94" s="696"/>
      <c r="C94" s="697"/>
      <c r="D94" s="1506"/>
      <c r="E94" s="1507"/>
      <c r="F94" s="1507"/>
      <c r="G94" s="1507"/>
      <c r="H94" s="1507"/>
      <c r="I94" s="1507"/>
      <c r="J94" s="1507"/>
      <c r="K94" s="1507"/>
      <c r="L94" s="1507"/>
      <c r="M94" s="1507"/>
      <c r="N94" s="1507"/>
      <c r="O94" s="1507"/>
      <c r="P94" s="1507"/>
      <c r="Q94" s="1507"/>
      <c r="R94" s="1507"/>
      <c r="S94" s="1507"/>
      <c r="T94" s="1507"/>
      <c r="U94" s="1507"/>
      <c r="V94" s="1507"/>
      <c r="W94" s="1507"/>
      <c r="X94" s="1507"/>
      <c r="Y94" s="1507"/>
      <c r="Z94" s="1507"/>
      <c r="AA94" s="1507"/>
      <c r="AB94" s="1507"/>
      <c r="AC94" s="1507"/>
      <c r="AD94" s="1507"/>
      <c r="AE94" s="1507"/>
      <c r="AF94" s="1507"/>
      <c r="AG94" s="1507"/>
      <c r="AH94" s="1507"/>
      <c r="AI94" s="1507"/>
      <c r="AJ94" s="1507"/>
      <c r="AK94" s="1507"/>
      <c r="AL94" s="1507"/>
      <c r="AM94" s="1507"/>
      <c r="AN94" s="1507"/>
      <c r="AO94" s="1507"/>
      <c r="AP94" s="1507"/>
      <c r="AQ94" s="1507"/>
      <c r="AR94" s="1507"/>
      <c r="AS94" s="1507"/>
      <c r="AT94" s="1507"/>
      <c r="AU94" s="1507"/>
      <c r="AV94" s="1507"/>
      <c r="AW94" s="1507"/>
      <c r="AX94" s="1508"/>
    </row>
    <row r="95" spans="2:50" x14ac:dyDescent="0.15">
      <c r="B95" s="1494" t="s">
        <v>889</v>
      </c>
      <c r="C95" s="1495"/>
      <c r="D95" s="1496" t="s">
        <v>890</v>
      </c>
      <c r="E95" s="1497"/>
      <c r="F95" s="1497"/>
      <c r="G95" s="1497"/>
      <c r="H95" s="1497"/>
      <c r="I95" s="1497"/>
      <c r="J95" s="1497"/>
      <c r="K95" s="1497"/>
      <c r="L95" s="1497"/>
      <c r="M95" s="1497"/>
      <c r="N95" s="1497"/>
      <c r="O95" s="1497"/>
      <c r="P95" s="1497"/>
      <c r="Q95" s="1497"/>
      <c r="R95" s="1497"/>
      <c r="S95" s="1497"/>
      <c r="T95" s="1497"/>
      <c r="U95" s="1497"/>
      <c r="V95" s="1497"/>
      <c r="W95" s="1497"/>
      <c r="X95" s="1497"/>
      <c r="Y95" s="1497"/>
      <c r="Z95" s="1497"/>
      <c r="AA95" s="1497"/>
      <c r="AB95" s="1497"/>
      <c r="AC95" s="1497"/>
      <c r="AD95" s="1497"/>
      <c r="AE95" s="1497"/>
      <c r="AF95" s="1497"/>
      <c r="AG95" s="1497"/>
      <c r="AH95" s="1497"/>
      <c r="AI95" s="1497"/>
      <c r="AJ95" s="1497"/>
      <c r="AK95" s="1497"/>
      <c r="AL95" s="1498"/>
      <c r="AM95" s="1499" t="s">
        <v>876</v>
      </c>
      <c r="AN95" s="1500"/>
      <c r="AO95" s="1500"/>
      <c r="AP95" s="1501" t="s">
        <v>19</v>
      </c>
      <c r="AQ95" s="1502"/>
      <c r="AR95" s="677" t="s">
        <v>658</v>
      </c>
      <c r="AS95" s="862" t="s">
        <v>19</v>
      </c>
      <c r="AT95" s="216" t="s">
        <v>657</v>
      </c>
      <c r="AU95" s="216"/>
      <c r="AV95" s="199"/>
      <c r="AW95" s="199"/>
      <c r="AX95" s="288"/>
    </row>
    <row r="96" spans="2:50" x14ac:dyDescent="0.15">
      <c r="B96" s="695"/>
      <c r="C96" s="694"/>
      <c r="D96" s="1509" t="s">
        <v>877</v>
      </c>
      <c r="E96" s="1510"/>
      <c r="F96" s="1510"/>
      <c r="G96" s="1510"/>
      <c r="H96" s="1510"/>
      <c r="I96" s="1510"/>
      <c r="J96" s="1510"/>
      <c r="K96" s="1510"/>
      <c r="L96" s="1510"/>
      <c r="M96" s="1510"/>
      <c r="N96" s="1510"/>
      <c r="O96" s="1510"/>
      <c r="P96" s="1510"/>
      <c r="Q96" s="1510"/>
      <c r="R96" s="1510"/>
      <c r="S96" s="1510"/>
      <c r="T96" s="1510"/>
      <c r="U96" s="1510"/>
      <c r="V96" s="1510"/>
      <c r="W96" s="1510"/>
      <c r="X96" s="1510"/>
      <c r="Y96" s="1510"/>
      <c r="Z96" s="1510"/>
      <c r="AA96" s="1510"/>
      <c r="AB96" s="1510"/>
      <c r="AC96" s="1510"/>
      <c r="AD96" s="1510"/>
      <c r="AE96" s="1510"/>
      <c r="AF96" s="1510"/>
      <c r="AG96" s="1510"/>
      <c r="AH96" s="1510"/>
      <c r="AI96" s="1510"/>
      <c r="AJ96" s="1510"/>
      <c r="AK96" s="1510"/>
      <c r="AL96" s="1510"/>
      <c r="AM96" s="1510"/>
      <c r="AN96" s="1510"/>
      <c r="AO96" s="1510"/>
      <c r="AP96" s="1510"/>
      <c r="AQ96" s="1510"/>
      <c r="AR96" s="1510"/>
      <c r="AS96" s="1510"/>
      <c r="AT96" s="1510"/>
      <c r="AU96" s="1510"/>
      <c r="AV96" s="1510"/>
      <c r="AW96" s="1510"/>
      <c r="AX96" s="1511"/>
    </row>
    <row r="97" spans="2:50" x14ac:dyDescent="0.15">
      <c r="B97" s="695"/>
      <c r="C97" s="694"/>
      <c r="D97" s="1503"/>
      <c r="E97" s="1504"/>
      <c r="F97" s="1504"/>
      <c r="G97" s="1504"/>
      <c r="H97" s="1504"/>
      <c r="I97" s="1504"/>
      <c r="J97" s="1504"/>
      <c r="K97" s="1504"/>
      <c r="L97" s="1504"/>
      <c r="M97" s="1504"/>
      <c r="N97" s="1504"/>
      <c r="O97" s="1504"/>
      <c r="P97" s="1504"/>
      <c r="Q97" s="1504"/>
      <c r="R97" s="1504"/>
      <c r="S97" s="1504"/>
      <c r="T97" s="1504"/>
      <c r="U97" s="1504"/>
      <c r="V97" s="1504"/>
      <c r="W97" s="1504"/>
      <c r="X97" s="1504"/>
      <c r="Y97" s="1504"/>
      <c r="Z97" s="1504"/>
      <c r="AA97" s="1504"/>
      <c r="AB97" s="1504"/>
      <c r="AC97" s="1504"/>
      <c r="AD97" s="1504"/>
      <c r="AE97" s="1504"/>
      <c r="AF97" s="1504"/>
      <c r="AG97" s="1504"/>
      <c r="AH97" s="1504"/>
      <c r="AI97" s="1504"/>
      <c r="AJ97" s="1504"/>
      <c r="AK97" s="1504"/>
      <c r="AL97" s="1504"/>
      <c r="AM97" s="1504"/>
      <c r="AN97" s="1504"/>
      <c r="AO97" s="1504"/>
      <c r="AP97" s="1504"/>
      <c r="AQ97" s="1504"/>
      <c r="AR97" s="1504"/>
      <c r="AS97" s="1504"/>
      <c r="AT97" s="1504"/>
      <c r="AU97" s="1504"/>
      <c r="AV97" s="1504"/>
      <c r="AW97" s="1504"/>
      <c r="AX97" s="1505"/>
    </row>
    <row r="98" spans="2:50" x14ac:dyDescent="0.15">
      <c r="B98" s="695"/>
      <c r="C98" s="694"/>
      <c r="D98" s="1503"/>
      <c r="E98" s="1504"/>
      <c r="F98" s="1504"/>
      <c r="G98" s="1504"/>
      <c r="H98" s="1504"/>
      <c r="I98" s="1504"/>
      <c r="J98" s="1504"/>
      <c r="K98" s="1504"/>
      <c r="L98" s="1504"/>
      <c r="M98" s="1504"/>
      <c r="N98" s="1504"/>
      <c r="O98" s="1504"/>
      <c r="P98" s="1504"/>
      <c r="Q98" s="1504"/>
      <c r="R98" s="1504"/>
      <c r="S98" s="1504"/>
      <c r="T98" s="1504"/>
      <c r="U98" s="1504"/>
      <c r="V98" s="1504"/>
      <c r="W98" s="1504"/>
      <c r="X98" s="1504"/>
      <c r="Y98" s="1504"/>
      <c r="Z98" s="1504"/>
      <c r="AA98" s="1504"/>
      <c r="AB98" s="1504"/>
      <c r="AC98" s="1504"/>
      <c r="AD98" s="1504"/>
      <c r="AE98" s="1504"/>
      <c r="AF98" s="1504"/>
      <c r="AG98" s="1504"/>
      <c r="AH98" s="1504"/>
      <c r="AI98" s="1504"/>
      <c r="AJ98" s="1504"/>
      <c r="AK98" s="1504"/>
      <c r="AL98" s="1504"/>
      <c r="AM98" s="1504"/>
      <c r="AN98" s="1504"/>
      <c r="AO98" s="1504"/>
      <c r="AP98" s="1504"/>
      <c r="AQ98" s="1504"/>
      <c r="AR98" s="1504"/>
      <c r="AS98" s="1504"/>
      <c r="AT98" s="1504"/>
      <c r="AU98" s="1504"/>
      <c r="AV98" s="1504"/>
      <c r="AW98" s="1504"/>
      <c r="AX98" s="1505"/>
    </row>
    <row r="99" spans="2:50" x14ac:dyDescent="0.15">
      <c r="B99" s="696"/>
      <c r="C99" s="697"/>
      <c r="D99" s="1506"/>
      <c r="E99" s="1507"/>
      <c r="F99" s="1507"/>
      <c r="G99" s="1507"/>
      <c r="H99" s="1507"/>
      <c r="I99" s="1507"/>
      <c r="J99" s="1507"/>
      <c r="K99" s="1507"/>
      <c r="L99" s="1507"/>
      <c r="M99" s="1507"/>
      <c r="N99" s="1507"/>
      <c r="O99" s="1507"/>
      <c r="P99" s="1507"/>
      <c r="Q99" s="1507"/>
      <c r="R99" s="1507"/>
      <c r="S99" s="1507"/>
      <c r="T99" s="1507"/>
      <c r="U99" s="1507"/>
      <c r="V99" s="1507"/>
      <c r="W99" s="1507"/>
      <c r="X99" s="1507"/>
      <c r="Y99" s="1507"/>
      <c r="Z99" s="1507"/>
      <c r="AA99" s="1507"/>
      <c r="AB99" s="1507"/>
      <c r="AC99" s="1507"/>
      <c r="AD99" s="1507"/>
      <c r="AE99" s="1507"/>
      <c r="AF99" s="1507"/>
      <c r="AG99" s="1507"/>
      <c r="AH99" s="1507"/>
      <c r="AI99" s="1507"/>
      <c r="AJ99" s="1507"/>
      <c r="AK99" s="1507"/>
      <c r="AL99" s="1507"/>
      <c r="AM99" s="1507"/>
      <c r="AN99" s="1507"/>
      <c r="AO99" s="1507"/>
      <c r="AP99" s="1507"/>
      <c r="AQ99" s="1507"/>
      <c r="AR99" s="1507"/>
      <c r="AS99" s="1507"/>
      <c r="AT99" s="1507"/>
      <c r="AU99" s="1507"/>
      <c r="AV99" s="1507"/>
      <c r="AW99" s="1507"/>
      <c r="AX99" s="1508"/>
    </row>
    <row r="100" spans="2:50" x14ac:dyDescent="0.15">
      <c r="B100" s="1494" t="s">
        <v>891</v>
      </c>
      <c r="C100" s="1495"/>
      <c r="D100" s="1496" t="s">
        <v>892</v>
      </c>
      <c r="E100" s="1497"/>
      <c r="F100" s="1497"/>
      <c r="G100" s="1497"/>
      <c r="H100" s="1497"/>
      <c r="I100" s="1497"/>
      <c r="J100" s="1497"/>
      <c r="K100" s="1497"/>
      <c r="L100" s="1497"/>
      <c r="M100" s="1497"/>
      <c r="N100" s="1497"/>
      <c r="O100" s="1497"/>
      <c r="P100" s="1497"/>
      <c r="Q100" s="1497"/>
      <c r="R100" s="1497"/>
      <c r="S100" s="1497"/>
      <c r="T100" s="1497"/>
      <c r="U100" s="1497"/>
      <c r="V100" s="1497"/>
      <c r="W100" s="1497"/>
      <c r="X100" s="1497"/>
      <c r="Y100" s="1497"/>
      <c r="Z100" s="1497"/>
      <c r="AA100" s="1497"/>
      <c r="AB100" s="1497"/>
      <c r="AC100" s="1497"/>
      <c r="AD100" s="1497"/>
      <c r="AE100" s="1497"/>
      <c r="AF100" s="1497"/>
      <c r="AG100" s="1497"/>
      <c r="AH100" s="1497"/>
      <c r="AI100" s="1497"/>
      <c r="AJ100" s="1497"/>
      <c r="AK100" s="1497"/>
      <c r="AL100" s="1498"/>
      <c r="AM100" s="1499" t="s">
        <v>876</v>
      </c>
      <c r="AN100" s="1500"/>
      <c r="AO100" s="1500"/>
      <c r="AP100" s="1501" t="s">
        <v>19</v>
      </c>
      <c r="AQ100" s="1502"/>
      <c r="AR100" s="677" t="s">
        <v>658</v>
      </c>
      <c r="AS100" s="862" t="s">
        <v>19</v>
      </c>
      <c r="AT100" s="216" t="s">
        <v>657</v>
      </c>
      <c r="AU100" s="216"/>
      <c r="AV100" s="199"/>
      <c r="AW100" s="199"/>
      <c r="AX100" s="288"/>
    </row>
    <row r="101" spans="2:50" x14ac:dyDescent="0.15">
      <c r="B101" s="695"/>
      <c r="C101" s="694"/>
      <c r="D101" s="1509" t="s">
        <v>877</v>
      </c>
      <c r="E101" s="1510"/>
      <c r="F101" s="1510"/>
      <c r="G101" s="1510"/>
      <c r="H101" s="1510"/>
      <c r="I101" s="1510"/>
      <c r="J101" s="1510"/>
      <c r="K101" s="1510"/>
      <c r="L101" s="1510"/>
      <c r="M101" s="1510"/>
      <c r="N101" s="1510"/>
      <c r="O101" s="1510"/>
      <c r="P101" s="1510"/>
      <c r="Q101" s="1510"/>
      <c r="R101" s="1510"/>
      <c r="S101" s="1510"/>
      <c r="T101" s="1510"/>
      <c r="U101" s="1510"/>
      <c r="V101" s="1510"/>
      <c r="W101" s="1510"/>
      <c r="X101" s="1510"/>
      <c r="Y101" s="1510"/>
      <c r="Z101" s="1510"/>
      <c r="AA101" s="1510"/>
      <c r="AB101" s="1510"/>
      <c r="AC101" s="1510"/>
      <c r="AD101" s="1510"/>
      <c r="AE101" s="1510"/>
      <c r="AF101" s="1510"/>
      <c r="AG101" s="1510"/>
      <c r="AH101" s="1510"/>
      <c r="AI101" s="1510"/>
      <c r="AJ101" s="1510"/>
      <c r="AK101" s="1510"/>
      <c r="AL101" s="1510"/>
      <c r="AM101" s="1510"/>
      <c r="AN101" s="1510"/>
      <c r="AO101" s="1510"/>
      <c r="AP101" s="1510"/>
      <c r="AQ101" s="1510"/>
      <c r="AR101" s="1510"/>
      <c r="AS101" s="1510"/>
      <c r="AT101" s="1510"/>
      <c r="AU101" s="1510"/>
      <c r="AV101" s="1510"/>
      <c r="AW101" s="1510"/>
      <c r="AX101" s="1511"/>
    </row>
    <row r="102" spans="2:50" x14ac:dyDescent="0.15">
      <c r="B102" s="695"/>
      <c r="C102" s="694"/>
      <c r="D102" s="1503"/>
      <c r="E102" s="1504"/>
      <c r="F102" s="1504"/>
      <c r="G102" s="1504"/>
      <c r="H102" s="1504"/>
      <c r="I102" s="1504"/>
      <c r="J102" s="1504"/>
      <c r="K102" s="1504"/>
      <c r="L102" s="1504"/>
      <c r="M102" s="1504"/>
      <c r="N102" s="1504"/>
      <c r="O102" s="1504"/>
      <c r="P102" s="1504"/>
      <c r="Q102" s="1504"/>
      <c r="R102" s="1504"/>
      <c r="S102" s="1504"/>
      <c r="T102" s="1504"/>
      <c r="U102" s="1504"/>
      <c r="V102" s="1504"/>
      <c r="W102" s="1504"/>
      <c r="X102" s="1504"/>
      <c r="Y102" s="1504"/>
      <c r="Z102" s="1504"/>
      <c r="AA102" s="1504"/>
      <c r="AB102" s="1504"/>
      <c r="AC102" s="1504"/>
      <c r="AD102" s="1504"/>
      <c r="AE102" s="1504"/>
      <c r="AF102" s="1504"/>
      <c r="AG102" s="1504"/>
      <c r="AH102" s="1504"/>
      <c r="AI102" s="1504"/>
      <c r="AJ102" s="1504"/>
      <c r="AK102" s="1504"/>
      <c r="AL102" s="1504"/>
      <c r="AM102" s="1504"/>
      <c r="AN102" s="1504"/>
      <c r="AO102" s="1504"/>
      <c r="AP102" s="1504"/>
      <c r="AQ102" s="1504"/>
      <c r="AR102" s="1504"/>
      <c r="AS102" s="1504"/>
      <c r="AT102" s="1504"/>
      <c r="AU102" s="1504"/>
      <c r="AV102" s="1504"/>
      <c r="AW102" s="1504"/>
      <c r="AX102" s="1505"/>
    </row>
    <row r="103" spans="2:50" x14ac:dyDescent="0.15">
      <c r="B103" s="695"/>
      <c r="C103" s="694"/>
      <c r="D103" s="1503"/>
      <c r="E103" s="1504"/>
      <c r="F103" s="1504"/>
      <c r="G103" s="1504"/>
      <c r="H103" s="1504"/>
      <c r="I103" s="1504"/>
      <c r="J103" s="1504"/>
      <c r="K103" s="1504"/>
      <c r="L103" s="1504"/>
      <c r="M103" s="1504"/>
      <c r="N103" s="1504"/>
      <c r="O103" s="1504"/>
      <c r="P103" s="1504"/>
      <c r="Q103" s="1504"/>
      <c r="R103" s="1504"/>
      <c r="S103" s="1504"/>
      <c r="T103" s="1504"/>
      <c r="U103" s="1504"/>
      <c r="V103" s="1504"/>
      <c r="W103" s="1504"/>
      <c r="X103" s="1504"/>
      <c r="Y103" s="1504"/>
      <c r="Z103" s="1504"/>
      <c r="AA103" s="1504"/>
      <c r="AB103" s="1504"/>
      <c r="AC103" s="1504"/>
      <c r="AD103" s="1504"/>
      <c r="AE103" s="1504"/>
      <c r="AF103" s="1504"/>
      <c r="AG103" s="1504"/>
      <c r="AH103" s="1504"/>
      <c r="AI103" s="1504"/>
      <c r="AJ103" s="1504"/>
      <c r="AK103" s="1504"/>
      <c r="AL103" s="1504"/>
      <c r="AM103" s="1504"/>
      <c r="AN103" s="1504"/>
      <c r="AO103" s="1504"/>
      <c r="AP103" s="1504"/>
      <c r="AQ103" s="1504"/>
      <c r="AR103" s="1504"/>
      <c r="AS103" s="1504"/>
      <c r="AT103" s="1504"/>
      <c r="AU103" s="1504"/>
      <c r="AV103" s="1504"/>
      <c r="AW103" s="1504"/>
      <c r="AX103" s="1505"/>
    </row>
    <row r="104" spans="2:50" x14ac:dyDescent="0.15">
      <c r="B104" s="696"/>
      <c r="C104" s="697"/>
      <c r="D104" s="1506"/>
      <c r="E104" s="1507"/>
      <c r="F104" s="1507"/>
      <c r="G104" s="1507"/>
      <c r="H104" s="1507"/>
      <c r="I104" s="1507"/>
      <c r="J104" s="1507"/>
      <c r="K104" s="1507"/>
      <c r="L104" s="1507"/>
      <c r="M104" s="1507"/>
      <c r="N104" s="1507"/>
      <c r="O104" s="1507"/>
      <c r="P104" s="1507"/>
      <c r="Q104" s="1507"/>
      <c r="R104" s="1507"/>
      <c r="S104" s="1507"/>
      <c r="T104" s="1507"/>
      <c r="U104" s="1507"/>
      <c r="V104" s="1507"/>
      <c r="W104" s="1507"/>
      <c r="X104" s="1507"/>
      <c r="Y104" s="1507"/>
      <c r="Z104" s="1507"/>
      <c r="AA104" s="1507"/>
      <c r="AB104" s="1507"/>
      <c r="AC104" s="1507"/>
      <c r="AD104" s="1507"/>
      <c r="AE104" s="1507"/>
      <c r="AF104" s="1507"/>
      <c r="AG104" s="1507"/>
      <c r="AH104" s="1507"/>
      <c r="AI104" s="1507"/>
      <c r="AJ104" s="1507"/>
      <c r="AK104" s="1507"/>
      <c r="AL104" s="1507"/>
      <c r="AM104" s="1507"/>
      <c r="AN104" s="1507"/>
      <c r="AO104" s="1507"/>
      <c r="AP104" s="1507"/>
      <c r="AQ104" s="1507"/>
      <c r="AR104" s="1507"/>
      <c r="AS104" s="1507"/>
      <c r="AT104" s="1507"/>
      <c r="AU104" s="1507"/>
      <c r="AV104" s="1507"/>
      <c r="AW104" s="1507"/>
      <c r="AX104" s="1508"/>
    </row>
    <row r="105" spans="2:50" x14ac:dyDescent="0.15">
      <c r="B105" s="1494" t="s">
        <v>893</v>
      </c>
      <c r="C105" s="1495"/>
      <c r="D105" s="1496" t="s">
        <v>1090</v>
      </c>
      <c r="E105" s="1497"/>
      <c r="F105" s="1497"/>
      <c r="G105" s="1497"/>
      <c r="H105" s="1497"/>
      <c r="I105" s="1497"/>
      <c r="J105" s="1497"/>
      <c r="K105" s="1497"/>
      <c r="L105" s="1497"/>
      <c r="M105" s="1497"/>
      <c r="N105" s="1497"/>
      <c r="O105" s="1497"/>
      <c r="P105" s="1497"/>
      <c r="Q105" s="1497"/>
      <c r="R105" s="1497"/>
      <c r="S105" s="1497"/>
      <c r="T105" s="1497"/>
      <c r="U105" s="1497"/>
      <c r="V105" s="1497"/>
      <c r="W105" s="1497"/>
      <c r="X105" s="1497"/>
      <c r="Y105" s="1497"/>
      <c r="Z105" s="1497"/>
      <c r="AA105" s="1497"/>
      <c r="AB105" s="1497"/>
      <c r="AC105" s="1497"/>
      <c r="AD105" s="1497"/>
      <c r="AE105" s="1497"/>
      <c r="AF105" s="1497"/>
      <c r="AG105" s="1497"/>
      <c r="AH105" s="1497"/>
      <c r="AI105" s="1497"/>
      <c r="AJ105" s="1497"/>
      <c r="AK105" s="1497"/>
      <c r="AL105" s="1498"/>
      <c r="AM105" s="1499" t="s">
        <v>876</v>
      </c>
      <c r="AN105" s="1500"/>
      <c r="AO105" s="1500"/>
      <c r="AP105" s="1501" t="s">
        <v>19</v>
      </c>
      <c r="AQ105" s="1502"/>
      <c r="AR105" s="677" t="s">
        <v>658</v>
      </c>
      <c r="AS105" s="862" t="s">
        <v>19</v>
      </c>
      <c r="AT105" s="216" t="s">
        <v>657</v>
      </c>
      <c r="AU105" s="216"/>
      <c r="AV105" s="199"/>
      <c r="AW105" s="199"/>
      <c r="AX105" s="288"/>
    </row>
    <row r="106" spans="2:50" x14ac:dyDescent="0.15">
      <c r="B106" s="695"/>
      <c r="C106" s="694"/>
      <c r="D106" s="1509" t="s">
        <v>877</v>
      </c>
      <c r="E106" s="1510"/>
      <c r="F106" s="1510"/>
      <c r="G106" s="1510"/>
      <c r="H106" s="1510"/>
      <c r="I106" s="1510"/>
      <c r="J106" s="1510"/>
      <c r="K106" s="1510"/>
      <c r="L106" s="1510"/>
      <c r="M106" s="1510"/>
      <c r="N106" s="1510"/>
      <c r="O106" s="1510"/>
      <c r="P106" s="1510"/>
      <c r="Q106" s="1510"/>
      <c r="R106" s="1510"/>
      <c r="S106" s="1510"/>
      <c r="T106" s="1510"/>
      <c r="U106" s="1510"/>
      <c r="V106" s="1510"/>
      <c r="W106" s="1510"/>
      <c r="X106" s="1510"/>
      <c r="Y106" s="1510"/>
      <c r="Z106" s="1510"/>
      <c r="AA106" s="1510"/>
      <c r="AB106" s="1510"/>
      <c r="AC106" s="1510"/>
      <c r="AD106" s="1510"/>
      <c r="AE106" s="1510"/>
      <c r="AF106" s="1510"/>
      <c r="AG106" s="1510"/>
      <c r="AH106" s="1510"/>
      <c r="AI106" s="1510"/>
      <c r="AJ106" s="1510"/>
      <c r="AK106" s="1510"/>
      <c r="AL106" s="1510"/>
      <c r="AM106" s="1510"/>
      <c r="AN106" s="1510"/>
      <c r="AO106" s="1510"/>
      <c r="AP106" s="1510"/>
      <c r="AQ106" s="1510"/>
      <c r="AR106" s="1510"/>
      <c r="AS106" s="1510"/>
      <c r="AT106" s="1510"/>
      <c r="AU106" s="1510"/>
      <c r="AV106" s="1510"/>
      <c r="AW106" s="1510"/>
      <c r="AX106" s="1511"/>
    </row>
    <row r="107" spans="2:50" x14ac:dyDescent="0.15">
      <c r="B107" s="695"/>
      <c r="C107" s="694"/>
      <c r="D107" s="1503"/>
      <c r="E107" s="1504"/>
      <c r="F107" s="1504"/>
      <c r="G107" s="1504"/>
      <c r="H107" s="1504"/>
      <c r="I107" s="1504"/>
      <c r="J107" s="1504"/>
      <c r="K107" s="1504"/>
      <c r="L107" s="1504"/>
      <c r="M107" s="1504"/>
      <c r="N107" s="1504"/>
      <c r="O107" s="1504"/>
      <c r="P107" s="1504"/>
      <c r="Q107" s="1504"/>
      <c r="R107" s="1504"/>
      <c r="S107" s="1504"/>
      <c r="T107" s="1504"/>
      <c r="U107" s="1504"/>
      <c r="V107" s="1504"/>
      <c r="W107" s="1504"/>
      <c r="X107" s="1504"/>
      <c r="Y107" s="1504"/>
      <c r="Z107" s="1504"/>
      <c r="AA107" s="1504"/>
      <c r="AB107" s="1504"/>
      <c r="AC107" s="1504"/>
      <c r="AD107" s="1504"/>
      <c r="AE107" s="1504"/>
      <c r="AF107" s="1504"/>
      <c r="AG107" s="1504"/>
      <c r="AH107" s="1504"/>
      <c r="AI107" s="1504"/>
      <c r="AJ107" s="1504"/>
      <c r="AK107" s="1504"/>
      <c r="AL107" s="1504"/>
      <c r="AM107" s="1504"/>
      <c r="AN107" s="1504"/>
      <c r="AO107" s="1504"/>
      <c r="AP107" s="1504"/>
      <c r="AQ107" s="1504"/>
      <c r="AR107" s="1504"/>
      <c r="AS107" s="1504"/>
      <c r="AT107" s="1504"/>
      <c r="AU107" s="1504"/>
      <c r="AV107" s="1504"/>
      <c r="AW107" s="1504"/>
      <c r="AX107" s="1505"/>
    </row>
    <row r="108" spans="2:50" x14ac:dyDescent="0.15">
      <c r="B108" s="695"/>
      <c r="C108" s="694"/>
      <c r="D108" s="1503"/>
      <c r="E108" s="1504"/>
      <c r="F108" s="1504"/>
      <c r="G108" s="1504"/>
      <c r="H108" s="1504"/>
      <c r="I108" s="1504"/>
      <c r="J108" s="1504"/>
      <c r="K108" s="1504"/>
      <c r="L108" s="1504"/>
      <c r="M108" s="1504"/>
      <c r="N108" s="1504"/>
      <c r="O108" s="1504"/>
      <c r="P108" s="1504"/>
      <c r="Q108" s="1504"/>
      <c r="R108" s="1504"/>
      <c r="S108" s="1504"/>
      <c r="T108" s="1504"/>
      <c r="U108" s="1504"/>
      <c r="V108" s="1504"/>
      <c r="W108" s="1504"/>
      <c r="X108" s="1504"/>
      <c r="Y108" s="1504"/>
      <c r="Z108" s="1504"/>
      <c r="AA108" s="1504"/>
      <c r="AB108" s="1504"/>
      <c r="AC108" s="1504"/>
      <c r="AD108" s="1504"/>
      <c r="AE108" s="1504"/>
      <c r="AF108" s="1504"/>
      <c r="AG108" s="1504"/>
      <c r="AH108" s="1504"/>
      <c r="AI108" s="1504"/>
      <c r="AJ108" s="1504"/>
      <c r="AK108" s="1504"/>
      <c r="AL108" s="1504"/>
      <c r="AM108" s="1504"/>
      <c r="AN108" s="1504"/>
      <c r="AO108" s="1504"/>
      <c r="AP108" s="1504"/>
      <c r="AQ108" s="1504"/>
      <c r="AR108" s="1504"/>
      <c r="AS108" s="1504"/>
      <c r="AT108" s="1504"/>
      <c r="AU108" s="1504"/>
      <c r="AV108" s="1504"/>
      <c r="AW108" s="1504"/>
      <c r="AX108" s="1505"/>
    </row>
    <row r="109" spans="2:50" x14ac:dyDescent="0.15">
      <c r="B109" s="696"/>
      <c r="C109" s="697"/>
      <c r="D109" s="1506"/>
      <c r="E109" s="1507"/>
      <c r="F109" s="1507"/>
      <c r="G109" s="1507"/>
      <c r="H109" s="1507"/>
      <c r="I109" s="1507"/>
      <c r="J109" s="1507"/>
      <c r="K109" s="1507"/>
      <c r="L109" s="1507"/>
      <c r="M109" s="1507"/>
      <c r="N109" s="1507"/>
      <c r="O109" s="1507"/>
      <c r="P109" s="1507"/>
      <c r="Q109" s="1507"/>
      <c r="R109" s="1507"/>
      <c r="S109" s="1507"/>
      <c r="T109" s="1507"/>
      <c r="U109" s="1507"/>
      <c r="V109" s="1507"/>
      <c r="W109" s="1507"/>
      <c r="X109" s="1507"/>
      <c r="Y109" s="1507"/>
      <c r="Z109" s="1507"/>
      <c r="AA109" s="1507"/>
      <c r="AB109" s="1507"/>
      <c r="AC109" s="1507"/>
      <c r="AD109" s="1507"/>
      <c r="AE109" s="1507"/>
      <c r="AF109" s="1507"/>
      <c r="AG109" s="1507"/>
      <c r="AH109" s="1507"/>
      <c r="AI109" s="1507"/>
      <c r="AJ109" s="1507"/>
      <c r="AK109" s="1507"/>
      <c r="AL109" s="1507"/>
      <c r="AM109" s="1507"/>
      <c r="AN109" s="1507"/>
      <c r="AO109" s="1507"/>
      <c r="AP109" s="1507"/>
      <c r="AQ109" s="1507"/>
      <c r="AR109" s="1507"/>
      <c r="AS109" s="1507"/>
      <c r="AT109" s="1507"/>
      <c r="AU109" s="1507"/>
      <c r="AV109" s="1507"/>
      <c r="AW109" s="1507"/>
      <c r="AX109" s="1508"/>
    </row>
    <row r="110" spans="2:50" x14ac:dyDescent="0.15">
      <c r="B110" s="1494" t="s">
        <v>894</v>
      </c>
      <c r="C110" s="1495"/>
      <c r="D110" s="1496" t="s">
        <v>1101</v>
      </c>
      <c r="E110" s="1497"/>
      <c r="F110" s="1497"/>
      <c r="G110" s="1497"/>
      <c r="H110" s="1497"/>
      <c r="I110" s="1497"/>
      <c r="J110" s="1497"/>
      <c r="K110" s="1497"/>
      <c r="L110" s="1497"/>
      <c r="M110" s="1497"/>
      <c r="N110" s="1497"/>
      <c r="O110" s="1497"/>
      <c r="P110" s="1497"/>
      <c r="Q110" s="1497"/>
      <c r="R110" s="1497"/>
      <c r="S110" s="1497"/>
      <c r="T110" s="1497"/>
      <c r="U110" s="1497"/>
      <c r="V110" s="1497"/>
      <c r="W110" s="1497"/>
      <c r="X110" s="1497"/>
      <c r="Y110" s="1497"/>
      <c r="Z110" s="1497"/>
      <c r="AA110" s="1497"/>
      <c r="AB110" s="1497"/>
      <c r="AC110" s="1497"/>
      <c r="AD110" s="1497"/>
      <c r="AE110" s="1497"/>
      <c r="AF110" s="1497"/>
      <c r="AG110" s="1497"/>
      <c r="AH110" s="1497"/>
      <c r="AI110" s="1497"/>
      <c r="AJ110" s="1497"/>
      <c r="AK110" s="1497"/>
      <c r="AL110" s="1498"/>
      <c r="AM110" s="1499" t="s">
        <v>876</v>
      </c>
      <c r="AN110" s="1500"/>
      <c r="AO110" s="1500"/>
      <c r="AP110" s="1501" t="s">
        <v>19</v>
      </c>
      <c r="AQ110" s="1502"/>
      <c r="AR110" s="677" t="s">
        <v>658</v>
      </c>
      <c r="AS110" s="862" t="s">
        <v>19</v>
      </c>
      <c r="AT110" s="216" t="s">
        <v>657</v>
      </c>
      <c r="AU110" s="216"/>
      <c r="AV110" s="199"/>
      <c r="AW110" s="199"/>
      <c r="AX110" s="288"/>
    </row>
    <row r="111" spans="2:50" x14ac:dyDescent="0.15">
      <c r="B111" s="695"/>
      <c r="C111" s="694"/>
      <c r="D111" s="1509" t="s">
        <v>877</v>
      </c>
      <c r="E111" s="1510"/>
      <c r="F111" s="1510"/>
      <c r="G111" s="1510"/>
      <c r="H111" s="1510"/>
      <c r="I111" s="1510"/>
      <c r="J111" s="1510"/>
      <c r="K111" s="1510"/>
      <c r="L111" s="1510"/>
      <c r="M111" s="1510"/>
      <c r="N111" s="1510"/>
      <c r="O111" s="1510"/>
      <c r="P111" s="1510"/>
      <c r="Q111" s="1510"/>
      <c r="R111" s="1510"/>
      <c r="S111" s="1510"/>
      <c r="T111" s="1510"/>
      <c r="U111" s="1510"/>
      <c r="V111" s="1510"/>
      <c r="W111" s="1510"/>
      <c r="X111" s="1510"/>
      <c r="Y111" s="1510"/>
      <c r="Z111" s="1510"/>
      <c r="AA111" s="1510"/>
      <c r="AB111" s="1510"/>
      <c r="AC111" s="1510"/>
      <c r="AD111" s="1510"/>
      <c r="AE111" s="1510"/>
      <c r="AF111" s="1510"/>
      <c r="AG111" s="1510"/>
      <c r="AH111" s="1510"/>
      <c r="AI111" s="1510"/>
      <c r="AJ111" s="1510"/>
      <c r="AK111" s="1510"/>
      <c r="AL111" s="1510"/>
      <c r="AM111" s="1510"/>
      <c r="AN111" s="1510"/>
      <c r="AO111" s="1510"/>
      <c r="AP111" s="1510"/>
      <c r="AQ111" s="1510"/>
      <c r="AR111" s="1510"/>
      <c r="AS111" s="1510"/>
      <c r="AT111" s="1510"/>
      <c r="AU111" s="1510"/>
      <c r="AV111" s="1510"/>
      <c r="AW111" s="1510"/>
      <c r="AX111" s="1511"/>
    </row>
    <row r="112" spans="2:50" x14ac:dyDescent="0.15">
      <c r="B112" s="695"/>
      <c r="C112" s="694"/>
      <c r="D112" s="1503"/>
      <c r="E112" s="1504"/>
      <c r="F112" s="1504"/>
      <c r="G112" s="1504"/>
      <c r="H112" s="1504"/>
      <c r="I112" s="1504"/>
      <c r="J112" s="1504"/>
      <c r="K112" s="1504"/>
      <c r="L112" s="1504"/>
      <c r="M112" s="1504"/>
      <c r="N112" s="1504"/>
      <c r="O112" s="1504"/>
      <c r="P112" s="1504"/>
      <c r="Q112" s="1504"/>
      <c r="R112" s="1504"/>
      <c r="S112" s="1504"/>
      <c r="T112" s="1504"/>
      <c r="U112" s="1504"/>
      <c r="V112" s="1504"/>
      <c r="W112" s="1504"/>
      <c r="X112" s="1504"/>
      <c r="Y112" s="1504"/>
      <c r="Z112" s="1504"/>
      <c r="AA112" s="1504"/>
      <c r="AB112" s="1504"/>
      <c r="AC112" s="1504"/>
      <c r="AD112" s="1504"/>
      <c r="AE112" s="1504"/>
      <c r="AF112" s="1504"/>
      <c r="AG112" s="1504"/>
      <c r="AH112" s="1504"/>
      <c r="AI112" s="1504"/>
      <c r="AJ112" s="1504"/>
      <c r="AK112" s="1504"/>
      <c r="AL112" s="1504"/>
      <c r="AM112" s="1504"/>
      <c r="AN112" s="1504"/>
      <c r="AO112" s="1504"/>
      <c r="AP112" s="1504"/>
      <c r="AQ112" s="1504"/>
      <c r="AR112" s="1504"/>
      <c r="AS112" s="1504"/>
      <c r="AT112" s="1504"/>
      <c r="AU112" s="1504"/>
      <c r="AV112" s="1504"/>
      <c r="AW112" s="1504"/>
      <c r="AX112" s="1505"/>
    </row>
    <row r="113" spans="2:50" x14ac:dyDescent="0.15">
      <c r="B113" s="695"/>
      <c r="C113" s="694"/>
      <c r="D113" s="1503"/>
      <c r="E113" s="1504"/>
      <c r="F113" s="1504"/>
      <c r="G113" s="1504"/>
      <c r="H113" s="1504"/>
      <c r="I113" s="1504"/>
      <c r="J113" s="1504"/>
      <c r="K113" s="1504"/>
      <c r="L113" s="1504"/>
      <c r="M113" s="1504"/>
      <c r="N113" s="1504"/>
      <c r="O113" s="1504"/>
      <c r="P113" s="1504"/>
      <c r="Q113" s="1504"/>
      <c r="R113" s="1504"/>
      <c r="S113" s="1504"/>
      <c r="T113" s="1504"/>
      <c r="U113" s="1504"/>
      <c r="V113" s="1504"/>
      <c r="W113" s="1504"/>
      <c r="X113" s="1504"/>
      <c r="Y113" s="1504"/>
      <c r="Z113" s="1504"/>
      <c r="AA113" s="1504"/>
      <c r="AB113" s="1504"/>
      <c r="AC113" s="1504"/>
      <c r="AD113" s="1504"/>
      <c r="AE113" s="1504"/>
      <c r="AF113" s="1504"/>
      <c r="AG113" s="1504"/>
      <c r="AH113" s="1504"/>
      <c r="AI113" s="1504"/>
      <c r="AJ113" s="1504"/>
      <c r="AK113" s="1504"/>
      <c r="AL113" s="1504"/>
      <c r="AM113" s="1504"/>
      <c r="AN113" s="1504"/>
      <c r="AO113" s="1504"/>
      <c r="AP113" s="1504"/>
      <c r="AQ113" s="1504"/>
      <c r="AR113" s="1504"/>
      <c r="AS113" s="1504"/>
      <c r="AT113" s="1504"/>
      <c r="AU113" s="1504"/>
      <c r="AV113" s="1504"/>
      <c r="AW113" s="1504"/>
      <c r="AX113" s="1505"/>
    </row>
    <row r="114" spans="2:50" x14ac:dyDescent="0.15">
      <c r="B114" s="696"/>
      <c r="C114" s="697"/>
      <c r="D114" s="1506"/>
      <c r="E114" s="1507"/>
      <c r="F114" s="1507"/>
      <c r="G114" s="1507"/>
      <c r="H114" s="1507"/>
      <c r="I114" s="1507"/>
      <c r="J114" s="1507"/>
      <c r="K114" s="1507"/>
      <c r="L114" s="1507"/>
      <c r="M114" s="1507"/>
      <c r="N114" s="1507"/>
      <c r="O114" s="1507"/>
      <c r="P114" s="1507"/>
      <c r="Q114" s="1507"/>
      <c r="R114" s="1507"/>
      <c r="S114" s="1507"/>
      <c r="T114" s="1507"/>
      <c r="U114" s="1507"/>
      <c r="V114" s="1507"/>
      <c r="W114" s="1507"/>
      <c r="X114" s="1507"/>
      <c r="Y114" s="1507"/>
      <c r="Z114" s="1507"/>
      <c r="AA114" s="1507"/>
      <c r="AB114" s="1507"/>
      <c r="AC114" s="1507"/>
      <c r="AD114" s="1507"/>
      <c r="AE114" s="1507"/>
      <c r="AF114" s="1507"/>
      <c r="AG114" s="1507"/>
      <c r="AH114" s="1507"/>
      <c r="AI114" s="1507"/>
      <c r="AJ114" s="1507"/>
      <c r="AK114" s="1507"/>
      <c r="AL114" s="1507"/>
      <c r="AM114" s="1507"/>
      <c r="AN114" s="1507"/>
      <c r="AO114" s="1507"/>
      <c r="AP114" s="1507"/>
      <c r="AQ114" s="1507"/>
      <c r="AR114" s="1507"/>
      <c r="AS114" s="1507"/>
      <c r="AT114" s="1507"/>
      <c r="AU114" s="1507"/>
      <c r="AV114" s="1507"/>
      <c r="AW114" s="1507"/>
      <c r="AX114" s="1508"/>
    </row>
    <row r="115" spans="2:50" x14ac:dyDescent="0.15">
      <c r="B115" s="1494" t="s">
        <v>896</v>
      </c>
      <c r="C115" s="1495"/>
      <c r="D115" s="1496" t="s">
        <v>895</v>
      </c>
      <c r="E115" s="1497"/>
      <c r="F115" s="1497"/>
      <c r="G115" s="1497"/>
      <c r="H115" s="1497"/>
      <c r="I115" s="1497"/>
      <c r="J115" s="1497"/>
      <c r="K115" s="1497"/>
      <c r="L115" s="1497"/>
      <c r="M115" s="1497"/>
      <c r="N115" s="1497"/>
      <c r="O115" s="1497"/>
      <c r="P115" s="1497"/>
      <c r="Q115" s="1497"/>
      <c r="R115" s="1497"/>
      <c r="S115" s="1497"/>
      <c r="T115" s="1497"/>
      <c r="U115" s="1497"/>
      <c r="V115" s="1497"/>
      <c r="W115" s="1497"/>
      <c r="X115" s="1497"/>
      <c r="Y115" s="1497"/>
      <c r="Z115" s="1497"/>
      <c r="AA115" s="1497"/>
      <c r="AB115" s="1497"/>
      <c r="AC115" s="1497"/>
      <c r="AD115" s="1497"/>
      <c r="AE115" s="1497"/>
      <c r="AF115" s="1497"/>
      <c r="AG115" s="1497"/>
      <c r="AH115" s="1497"/>
      <c r="AI115" s="1497"/>
      <c r="AJ115" s="1497"/>
      <c r="AK115" s="1497"/>
      <c r="AL115" s="1498"/>
      <c r="AM115" s="1499" t="s">
        <v>876</v>
      </c>
      <c r="AN115" s="1500"/>
      <c r="AO115" s="1500"/>
      <c r="AP115" s="1501" t="s">
        <v>19</v>
      </c>
      <c r="AQ115" s="1502"/>
      <c r="AR115" s="677" t="s">
        <v>658</v>
      </c>
      <c r="AS115" s="862" t="s">
        <v>19</v>
      </c>
      <c r="AT115" s="216" t="s">
        <v>657</v>
      </c>
      <c r="AU115" s="216"/>
      <c r="AV115" s="199"/>
      <c r="AW115" s="199"/>
      <c r="AX115" s="288"/>
    </row>
    <row r="116" spans="2:50" x14ac:dyDescent="0.15">
      <c r="B116" s="695"/>
      <c r="C116" s="694"/>
      <c r="D116" s="1509" t="s">
        <v>877</v>
      </c>
      <c r="E116" s="1510"/>
      <c r="F116" s="1510"/>
      <c r="G116" s="1510"/>
      <c r="H116" s="1510"/>
      <c r="I116" s="1510"/>
      <c r="J116" s="1510"/>
      <c r="K116" s="1510"/>
      <c r="L116" s="1510"/>
      <c r="M116" s="1510"/>
      <c r="N116" s="1510"/>
      <c r="O116" s="1510"/>
      <c r="P116" s="1510"/>
      <c r="Q116" s="1510"/>
      <c r="R116" s="1510"/>
      <c r="S116" s="1510"/>
      <c r="T116" s="1510"/>
      <c r="U116" s="1510"/>
      <c r="V116" s="1510"/>
      <c r="W116" s="1510"/>
      <c r="X116" s="1510"/>
      <c r="Y116" s="1510"/>
      <c r="Z116" s="1510"/>
      <c r="AA116" s="1510"/>
      <c r="AB116" s="1510"/>
      <c r="AC116" s="1510"/>
      <c r="AD116" s="1510"/>
      <c r="AE116" s="1510"/>
      <c r="AF116" s="1510"/>
      <c r="AG116" s="1510"/>
      <c r="AH116" s="1510"/>
      <c r="AI116" s="1510"/>
      <c r="AJ116" s="1510"/>
      <c r="AK116" s="1510"/>
      <c r="AL116" s="1510"/>
      <c r="AM116" s="1510"/>
      <c r="AN116" s="1510"/>
      <c r="AO116" s="1510"/>
      <c r="AP116" s="1510"/>
      <c r="AQ116" s="1510"/>
      <c r="AR116" s="1510"/>
      <c r="AS116" s="1510"/>
      <c r="AT116" s="1510"/>
      <c r="AU116" s="1510"/>
      <c r="AV116" s="1510"/>
      <c r="AW116" s="1510"/>
      <c r="AX116" s="1511"/>
    </row>
    <row r="117" spans="2:50" x14ac:dyDescent="0.15">
      <c r="B117" s="695"/>
      <c r="C117" s="694"/>
      <c r="D117" s="1503"/>
      <c r="E117" s="1504"/>
      <c r="F117" s="1504"/>
      <c r="G117" s="1504"/>
      <c r="H117" s="1504"/>
      <c r="I117" s="1504"/>
      <c r="J117" s="1504"/>
      <c r="K117" s="1504"/>
      <c r="L117" s="1504"/>
      <c r="M117" s="1504"/>
      <c r="N117" s="1504"/>
      <c r="O117" s="1504"/>
      <c r="P117" s="1504"/>
      <c r="Q117" s="1504"/>
      <c r="R117" s="1504"/>
      <c r="S117" s="1504"/>
      <c r="T117" s="1504"/>
      <c r="U117" s="1504"/>
      <c r="V117" s="1504"/>
      <c r="W117" s="1504"/>
      <c r="X117" s="1504"/>
      <c r="Y117" s="1504"/>
      <c r="Z117" s="1504"/>
      <c r="AA117" s="1504"/>
      <c r="AB117" s="1504"/>
      <c r="AC117" s="1504"/>
      <c r="AD117" s="1504"/>
      <c r="AE117" s="1504"/>
      <c r="AF117" s="1504"/>
      <c r="AG117" s="1504"/>
      <c r="AH117" s="1504"/>
      <c r="AI117" s="1504"/>
      <c r="AJ117" s="1504"/>
      <c r="AK117" s="1504"/>
      <c r="AL117" s="1504"/>
      <c r="AM117" s="1504"/>
      <c r="AN117" s="1504"/>
      <c r="AO117" s="1504"/>
      <c r="AP117" s="1504"/>
      <c r="AQ117" s="1504"/>
      <c r="AR117" s="1504"/>
      <c r="AS117" s="1504"/>
      <c r="AT117" s="1504"/>
      <c r="AU117" s="1504"/>
      <c r="AV117" s="1504"/>
      <c r="AW117" s="1504"/>
      <c r="AX117" s="1505"/>
    </row>
    <row r="118" spans="2:50" x14ac:dyDescent="0.15">
      <c r="B118" s="695"/>
      <c r="C118" s="694"/>
      <c r="D118" s="1503"/>
      <c r="E118" s="1504"/>
      <c r="F118" s="1504"/>
      <c r="G118" s="1504"/>
      <c r="H118" s="1504"/>
      <c r="I118" s="1504"/>
      <c r="J118" s="1504"/>
      <c r="K118" s="1504"/>
      <c r="L118" s="1504"/>
      <c r="M118" s="1504"/>
      <c r="N118" s="1504"/>
      <c r="O118" s="1504"/>
      <c r="P118" s="1504"/>
      <c r="Q118" s="1504"/>
      <c r="R118" s="1504"/>
      <c r="S118" s="1504"/>
      <c r="T118" s="1504"/>
      <c r="U118" s="1504"/>
      <c r="V118" s="1504"/>
      <c r="W118" s="1504"/>
      <c r="X118" s="1504"/>
      <c r="Y118" s="1504"/>
      <c r="Z118" s="1504"/>
      <c r="AA118" s="1504"/>
      <c r="AB118" s="1504"/>
      <c r="AC118" s="1504"/>
      <c r="AD118" s="1504"/>
      <c r="AE118" s="1504"/>
      <c r="AF118" s="1504"/>
      <c r="AG118" s="1504"/>
      <c r="AH118" s="1504"/>
      <c r="AI118" s="1504"/>
      <c r="AJ118" s="1504"/>
      <c r="AK118" s="1504"/>
      <c r="AL118" s="1504"/>
      <c r="AM118" s="1504"/>
      <c r="AN118" s="1504"/>
      <c r="AO118" s="1504"/>
      <c r="AP118" s="1504"/>
      <c r="AQ118" s="1504"/>
      <c r="AR118" s="1504"/>
      <c r="AS118" s="1504"/>
      <c r="AT118" s="1504"/>
      <c r="AU118" s="1504"/>
      <c r="AV118" s="1504"/>
      <c r="AW118" s="1504"/>
      <c r="AX118" s="1505"/>
    </row>
    <row r="119" spans="2:50" x14ac:dyDescent="0.15">
      <c r="B119" s="696"/>
      <c r="C119" s="697"/>
      <c r="D119" s="1506"/>
      <c r="E119" s="1507"/>
      <c r="F119" s="1507"/>
      <c r="G119" s="1507"/>
      <c r="H119" s="1507"/>
      <c r="I119" s="1507"/>
      <c r="J119" s="1507"/>
      <c r="K119" s="1507"/>
      <c r="L119" s="1507"/>
      <c r="M119" s="1507"/>
      <c r="N119" s="1507"/>
      <c r="O119" s="1507"/>
      <c r="P119" s="1507"/>
      <c r="Q119" s="1507"/>
      <c r="R119" s="1507"/>
      <c r="S119" s="1507"/>
      <c r="T119" s="1507"/>
      <c r="U119" s="1507"/>
      <c r="V119" s="1507"/>
      <c r="W119" s="1507"/>
      <c r="X119" s="1507"/>
      <c r="Y119" s="1507"/>
      <c r="Z119" s="1507"/>
      <c r="AA119" s="1507"/>
      <c r="AB119" s="1507"/>
      <c r="AC119" s="1507"/>
      <c r="AD119" s="1507"/>
      <c r="AE119" s="1507"/>
      <c r="AF119" s="1507"/>
      <c r="AG119" s="1507"/>
      <c r="AH119" s="1507"/>
      <c r="AI119" s="1507"/>
      <c r="AJ119" s="1507"/>
      <c r="AK119" s="1507"/>
      <c r="AL119" s="1507"/>
      <c r="AM119" s="1507"/>
      <c r="AN119" s="1507"/>
      <c r="AO119" s="1507"/>
      <c r="AP119" s="1507"/>
      <c r="AQ119" s="1507"/>
      <c r="AR119" s="1507"/>
      <c r="AS119" s="1507"/>
      <c r="AT119" s="1507"/>
      <c r="AU119" s="1507"/>
      <c r="AV119" s="1507"/>
      <c r="AW119" s="1507"/>
      <c r="AX119" s="1508"/>
    </row>
    <row r="120" spans="2:50" x14ac:dyDescent="0.15">
      <c r="B120" s="1494" t="s">
        <v>897</v>
      </c>
      <c r="C120" s="1495"/>
      <c r="D120" s="1496" t="s">
        <v>882</v>
      </c>
      <c r="E120" s="1497"/>
      <c r="F120" s="1497"/>
      <c r="G120" s="1497"/>
      <c r="H120" s="1497"/>
      <c r="I120" s="1497"/>
      <c r="J120" s="1497"/>
      <c r="K120" s="1497"/>
      <c r="L120" s="1497"/>
      <c r="M120" s="1497"/>
      <c r="N120" s="1497"/>
      <c r="O120" s="1497"/>
      <c r="P120" s="1497"/>
      <c r="Q120" s="1497"/>
      <c r="R120" s="1497"/>
      <c r="S120" s="1497"/>
      <c r="T120" s="1497"/>
      <c r="U120" s="1497"/>
      <c r="V120" s="1497"/>
      <c r="W120" s="1497"/>
      <c r="X120" s="1497"/>
      <c r="Y120" s="1497"/>
      <c r="Z120" s="1497"/>
      <c r="AA120" s="1497"/>
      <c r="AB120" s="1497"/>
      <c r="AC120" s="1497"/>
      <c r="AD120" s="1497"/>
      <c r="AE120" s="1497"/>
      <c r="AF120" s="1497"/>
      <c r="AG120" s="1497"/>
      <c r="AH120" s="1497"/>
      <c r="AI120" s="1497"/>
      <c r="AJ120" s="1497"/>
      <c r="AK120" s="1497"/>
      <c r="AL120" s="1498"/>
      <c r="AM120" s="1499" t="s">
        <v>876</v>
      </c>
      <c r="AN120" s="1500"/>
      <c r="AO120" s="1500"/>
      <c r="AP120" s="1501" t="s">
        <v>19</v>
      </c>
      <c r="AQ120" s="1502"/>
      <c r="AR120" s="677" t="s">
        <v>658</v>
      </c>
      <c r="AS120" s="862" t="s">
        <v>19</v>
      </c>
      <c r="AT120" s="216" t="s">
        <v>657</v>
      </c>
      <c r="AU120" s="216"/>
      <c r="AV120" s="199"/>
      <c r="AW120" s="199"/>
      <c r="AX120" s="288"/>
    </row>
    <row r="121" spans="2:50" x14ac:dyDescent="0.15">
      <c r="B121" s="695"/>
      <c r="C121" s="694"/>
      <c r="D121" s="1509" t="s">
        <v>877</v>
      </c>
      <c r="E121" s="1510"/>
      <c r="F121" s="1510"/>
      <c r="G121" s="1510"/>
      <c r="H121" s="1510"/>
      <c r="I121" s="1510"/>
      <c r="J121" s="1510"/>
      <c r="K121" s="1510"/>
      <c r="L121" s="1510"/>
      <c r="M121" s="1510"/>
      <c r="N121" s="1510"/>
      <c r="O121" s="1510"/>
      <c r="P121" s="1510"/>
      <c r="Q121" s="1510"/>
      <c r="R121" s="1510"/>
      <c r="S121" s="1510"/>
      <c r="T121" s="1510"/>
      <c r="U121" s="1510"/>
      <c r="V121" s="1510"/>
      <c r="W121" s="1510"/>
      <c r="X121" s="1510"/>
      <c r="Y121" s="1510"/>
      <c r="Z121" s="1510"/>
      <c r="AA121" s="1510"/>
      <c r="AB121" s="1510"/>
      <c r="AC121" s="1510"/>
      <c r="AD121" s="1510"/>
      <c r="AE121" s="1510"/>
      <c r="AF121" s="1510"/>
      <c r="AG121" s="1510"/>
      <c r="AH121" s="1510"/>
      <c r="AI121" s="1510"/>
      <c r="AJ121" s="1510"/>
      <c r="AK121" s="1510"/>
      <c r="AL121" s="1510"/>
      <c r="AM121" s="1510"/>
      <c r="AN121" s="1510"/>
      <c r="AO121" s="1510"/>
      <c r="AP121" s="1510"/>
      <c r="AQ121" s="1510"/>
      <c r="AR121" s="1510"/>
      <c r="AS121" s="1510"/>
      <c r="AT121" s="1510"/>
      <c r="AU121" s="1510"/>
      <c r="AV121" s="1510"/>
      <c r="AW121" s="1510"/>
      <c r="AX121" s="1511"/>
    </row>
    <row r="122" spans="2:50" x14ac:dyDescent="0.15">
      <c r="B122" s="695"/>
      <c r="C122" s="694"/>
      <c r="D122" s="1503"/>
      <c r="E122" s="1504"/>
      <c r="F122" s="1504"/>
      <c r="G122" s="1504"/>
      <c r="H122" s="1504"/>
      <c r="I122" s="1504"/>
      <c r="J122" s="1504"/>
      <c r="K122" s="1504"/>
      <c r="L122" s="1504"/>
      <c r="M122" s="1504"/>
      <c r="N122" s="1504"/>
      <c r="O122" s="1504"/>
      <c r="P122" s="1504"/>
      <c r="Q122" s="1504"/>
      <c r="R122" s="1504"/>
      <c r="S122" s="1504"/>
      <c r="T122" s="1504"/>
      <c r="U122" s="1504"/>
      <c r="V122" s="1504"/>
      <c r="W122" s="1504"/>
      <c r="X122" s="1504"/>
      <c r="Y122" s="1504"/>
      <c r="Z122" s="1504"/>
      <c r="AA122" s="1504"/>
      <c r="AB122" s="1504"/>
      <c r="AC122" s="1504"/>
      <c r="AD122" s="1504"/>
      <c r="AE122" s="1504"/>
      <c r="AF122" s="1504"/>
      <c r="AG122" s="1504"/>
      <c r="AH122" s="1504"/>
      <c r="AI122" s="1504"/>
      <c r="AJ122" s="1504"/>
      <c r="AK122" s="1504"/>
      <c r="AL122" s="1504"/>
      <c r="AM122" s="1504"/>
      <c r="AN122" s="1504"/>
      <c r="AO122" s="1504"/>
      <c r="AP122" s="1504"/>
      <c r="AQ122" s="1504"/>
      <c r="AR122" s="1504"/>
      <c r="AS122" s="1504"/>
      <c r="AT122" s="1504"/>
      <c r="AU122" s="1504"/>
      <c r="AV122" s="1504"/>
      <c r="AW122" s="1504"/>
      <c r="AX122" s="1505"/>
    </row>
    <row r="123" spans="2:50" x14ac:dyDescent="0.15">
      <c r="B123" s="695"/>
      <c r="C123" s="694"/>
      <c r="D123" s="1503"/>
      <c r="E123" s="1504"/>
      <c r="F123" s="1504"/>
      <c r="G123" s="1504"/>
      <c r="H123" s="1504"/>
      <c r="I123" s="1504"/>
      <c r="J123" s="1504"/>
      <c r="K123" s="1504"/>
      <c r="L123" s="1504"/>
      <c r="M123" s="1504"/>
      <c r="N123" s="1504"/>
      <c r="O123" s="1504"/>
      <c r="P123" s="1504"/>
      <c r="Q123" s="1504"/>
      <c r="R123" s="1504"/>
      <c r="S123" s="1504"/>
      <c r="T123" s="1504"/>
      <c r="U123" s="1504"/>
      <c r="V123" s="1504"/>
      <c r="W123" s="1504"/>
      <c r="X123" s="1504"/>
      <c r="Y123" s="1504"/>
      <c r="Z123" s="1504"/>
      <c r="AA123" s="1504"/>
      <c r="AB123" s="1504"/>
      <c r="AC123" s="1504"/>
      <c r="AD123" s="1504"/>
      <c r="AE123" s="1504"/>
      <c r="AF123" s="1504"/>
      <c r="AG123" s="1504"/>
      <c r="AH123" s="1504"/>
      <c r="AI123" s="1504"/>
      <c r="AJ123" s="1504"/>
      <c r="AK123" s="1504"/>
      <c r="AL123" s="1504"/>
      <c r="AM123" s="1504"/>
      <c r="AN123" s="1504"/>
      <c r="AO123" s="1504"/>
      <c r="AP123" s="1504"/>
      <c r="AQ123" s="1504"/>
      <c r="AR123" s="1504"/>
      <c r="AS123" s="1504"/>
      <c r="AT123" s="1504"/>
      <c r="AU123" s="1504"/>
      <c r="AV123" s="1504"/>
      <c r="AW123" s="1504"/>
      <c r="AX123" s="1505"/>
    </row>
    <row r="124" spans="2:50" x14ac:dyDescent="0.15">
      <c r="B124" s="696"/>
      <c r="C124" s="697"/>
      <c r="D124" s="1506"/>
      <c r="E124" s="1507"/>
      <c r="F124" s="1507"/>
      <c r="G124" s="1507"/>
      <c r="H124" s="1507"/>
      <c r="I124" s="1507"/>
      <c r="J124" s="1507"/>
      <c r="K124" s="1507"/>
      <c r="L124" s="1507"/>
      <c r="M124" s="1507"/>
      <c r="N124" s="1507"/>
      <c r="O124" s="1507"/>
      <c r="P124" s="1507"/>
      <c r="Q124" s="1507"/>
      <c r="R124" s="1507"/>
      <c r="S124" s="1507"/>
      <c r="T124" s="1507"/>
      <c r="U124" s="1507"/>
      <c r="V124" s="1507"/>
      <c r="W124" s="1507"/>
      <c r="X124" s="1507"/>
      <c r="Y124" s="1507"/>
      <c r="Z124" s="1507"/>
      <c r="AA124" s="1507"/>
      <c r="AB124" s="1507"/>
      <c r="AC124" s="1507"/>
      <c r="AD124" s="1507"/>
      <c r="AE124" s="1507"/>
      <c r="AF124" s="1507"/>
      <c r="AG124" s="1507"/>
      <c r="AH124" s="1507"/>
      <c r="AI124" s="1507"/>
      <c r="AJ124" s="1507"/>
      <c r="AK124" s="1507"/>
      <c r="AL124" s="1507"/>
      <c r="AM124" s="1507"/>
      <c r="AN124" s="1507"/>
      <c r="AO124" s="1507"/>
      <c r="AP124" s="1507"/>
      <c r="AQ124" s="1507"/>
      <c r="AR124" s="1507"/>
      <c r="AS124" s="1507"/>
      <c r="AT124" s="1507"/>
      <c r="AU124" s="1507"/>
      <c r="AV124" s="1507"/>
      <c r="AW124" s="1507"/>
      <c r="AX124" s="1508"/>
    </row>
    <row r="125" spans="2:50" x14ac:dyDescent="0.15">
      <c r="B125" s="1494" t="s">
        <v>1007</v>
      </c>
      <c r="C125" s="1495"/>
      <c r="D125" s="1496" t="s">
        <v>898</v>
      </c>
      <c r="E125" s="1497"/>
      <c r="F125" s="1497"/>
      <c r="G125" s="1497"/>
      <c r="H125" s="1497"/>
      <c r="I125" s="1497"/>
      <c r="J125" s="1497"/>
      <c r="K125" s="1497"/>
      <c r="L125" s="1497"/>
      <c r="M125" s="1497"/>
      <c r="N125" s="1497"/>
      <c r="O125" s="1497"/>
      <c r="P125" s="1497"/>
      <c r="Q125" s="1497"/>
      <c r="R125" s="1497"/>
      <c r="S125" s="1497"/>
      <c r="T125" s="1497"/>
      <c r="U125" s="1497"/>
      <c r="V125" s="1497"/>
      <c r="W125" s="1497"/>
      <c r="X125" s="1497"/>
      <c r="Y125" s="1497"/>
      <c r="Z125" s="1497"/>
      <c r="AA125" s="1497"/>
      <c r="AB125" s="1497"/>
      <c r="AC125" s="1497"/>
      <c r="AD125" s="1497"/>
      <c r="AE125" s="1497"/>
      <c r="AF125" s="1497"/>
      <c r="AG125" s="1497"/>
      <c r="AH125" s="1497"/>
      <c r="AI125" s="1497"/>
      <c r="AJ125" s="1497"/>
      <c r="AK125" s="1497"/>
      <c r="AL125" s="1498"/>
      <c r="AM125" s="1499" t="s">
        <v>876</v>
      </c>
      <c r="AN125" s="1500"/>
      <c r="AO125" s="1500"/>
      <c r="AP125" s="1501" t="s">
        <v>19</v>
      </c>
      <c r="AQ125" s="1502"/>
      <c r="AR125" s="677" t="s">
        <v>658</v>
      </c>
      <c r="AS125" s="862" t="s">
        <v>19</v>
      </c>
      <c r="AT125" s="216" t="s">
        <v>657</v>
      </c>
      <c r="AU125" s="216"/>
      <c r="AV125" s="199"/>
      <c r="AW125" s="199"/>
      <c r="AX125" s="288"/>
    </row>
    <row r="126" spans="2:50" x14ac:dyDescent="0.15">
      <c r="B126" s="695"/>
      <c r="C126" s="694"/>
      <c r="D126" s="1509" t="s">
        <v>877</v>
      </c>
      <c r="E126" s="1510"/>
      <c r="F126" s="1510"/>
      <c r="G126" s="1510"/>
      <c r="H126" s="1510"/>
      <c r="I126" s="1510"/>
      <c r="J126" s="1510"/>
      <c r="K126" s="1510"/>
      <c r="L126" s="1510"/>
      <c r="M126" s="1510"/>
      <c r="N126" s="1510"/>
      <c r="O126" s="1510"/>
      <c r="P126" s="1510"/>
      <c r="Q126" s="1510"/>
      <c r="R126" s="1510"/>
      <c r="S126" s="1510"/>
      <c r="T126" s="1510"/>
      <c r="U126" s="1510"/>
      <c r="V126" s="1510"/>
      <c r="W126" s="1510"/>
      <c r="X126" s="1510"/>
      <c r="Y126" s="1510"/>
      <c r="Z126" s="1510"/>
      <c r="AA126" s="1510"/>
      <c r="AB126" s="1510"/>
      <c r="AC126" s="1510"/>
      <c r="AD126" s="1510"/>
      <c r="AE126" s="1510"/>
      <c r="AF126" s="1510"/>
      <c r="AG126" s="1510"/>
      <c r="AH126" s="1510"/>
      <c r="AI126" s="1510"/>
      <c r="AJ126" s="1510"/>
      <c r="AK126" s="1510"/>
      <c r="AL126" s="1510"/>
      <c r="AM126" s="1510"/>
      <c r="AN126" s="1510"/>
      <c r="AO126" s="1510"/>
      <c r="AP126" s="1510"/>
      <c r="AQ126" s="1510"/>
      <c r="AR126" s="1510"/>
      <c r="AS126" s="1510"/>
      <c r="AT126" s="1510"/>
      <c r="AU126" s="1510"/>
      <c r="AV126" s="1510"/>
      <c r="AW126" s="1510"/>
      <c r="AX126" s="1511"/>
    </row>
    <row r="127" spans="2:50" x14ac:dyDescent="0.15">
      <c r="B127" s="695"/>
      <c r="C127" s="694"/>
      <c r="D127" s="1503"/>
      <c r="E127" s="1504"/>
      <c r="F127" s="1504"/>
      <c r="G127" s="1504"/>
      <c r="H127" s="1504"/>
      <c r="I127" s="1504"/>
      <c r="J127" s="1504"/>
      <c r="K127" s="1504"/>
      <c r="L127" s="1504"/>
      <c r="M127" s="1504"/>
      <c r="N127" s="1504"/>
      <c r="O127" s="1504"/>
      <c r="P127" s="1504"/>
      <c r="Q127" s="1504"/>
      <c r="R127" s="1504"/>
      <c r="S127" s="1504"/>
      <c r="T127" s="1504"/>
      <c r="U127" s="1504"/>
      <c r="V127" s="1504"/>
      <c r="W127" s="1504"/>
      <c r="X127" s="1504"/>
      <c r="Y127" s="1504"/>
      <c r="Z127" s="1504"/>
      <c r="AA127" s="1504"/>
      <c r="AB127" s="1504"/>
      <c r="AC127" s="1504"/>
      <c r="AD127" s="1504"/>
      <c r="AE127" s="1504"/>
      <c r="AF127" s="1504"/>
      <c r="AG127" s="1504"/>
      <c r="AH127" s="1504"/>
      <c r="AI127" s="1504"/>
      <c r="AJ127" s="1504"/>
      <c r="AK127" s="1504"/>
      <c r="AL127" s="1504"/>
      <c r="AM127" s="1504"/>
      <c r="AN127" s="1504"/>
      <c r="AO127" s="1504"/>
      <c r="AP127" s="1504"/>
      <c r="AQ127" s="1504"/>
      <c r="AR127" s="1504"/>
      <c r="AS127" s="1504"/>
      <c r="AT127" s="1504"/>
      <c r="AU127" s="1504"/>
      <c r="AV127" s="1504"/>
      <c r="AW127" s="1504"/>
      <c r="AX127" s="1505"/>
    </row>
    <row r="128" spans="2:50" x14ac:dyDescent="0.15">
      <c r="B128" s="695"/>
      <c r="C128" s="694"/>
      <c r="D128" s="1503"/>
      <c r="E128" s="1504"/>
      <c r="F128" s="1504"/>
      <c r="G128" s="1504"/>
      <c r="H128" s="1504"/>
      <c r="I128" s="1504"/>
      <c r="J128" s="1504"/>
      <c r="K128" s="1504"/>
      <c r="L128" s="1504"/>
      <c r="M128" s="1504"/>
      <c r="N128" s="1504"/>
      <c r="O128" s="1504"/>
      <c r="P128" s="1504"/>
      <c r="Q128" s="1504"/>
      <c r="R128" s="1504"/>
      <c r="S128" s="1504"/>
      <c r="T128" s="1504"/>
      <c r="U128" s="1504"/>
      <c r="V128" s="1504"/>
      <c r="W128" s="1504"/>
      <c r="X128" s="1504"/>
      <c r="Y128" s="1504"/>
      <c r="Z128" s="1504"/>
      <c r="AA128" s="1504"/>
      <c r="AB128" s="1504"/>
      <c r="AC128" s="1504"/>
      <c r="AD128" s="1504"/>
      <c r="AE128" s="1504"/>
      <c r="AF128" s="1504"/>
      <c r="AG128" s="1504"/>
      <c r="AH128" s="1504"/>
      <c r="AI128" s="1504"/>
      <c r="AJ128" s="1504"/>
      <c r="AK128" s="1504"/>
      <c r="AL128" s="1504"/>
      <c r="AM128" s="1504"/>
      <c r="AN128" s="1504"/>
      <c r="AO128" s="1504"/>
      <c r="AP128" s="1504"/>
      <c r="AQ128" s="1504"/>
      <c r="AR128" s="1504"/>
      <c r="AS128" s="1504"/>
      <c r="AT128" s="1504"/>
      <c r="AU128" s="1504"/>
      <c r="AV128" s="1504"/>
      <c r="AW128" s="1504"/>
      <c r="AX128" s="1505"/>
    </row>
    <row r="129" spans="2:51" x14ac:dyDescent="0.15">
      <c r="B129" s="696"/>
      <c r="C129" s="697"/>
      <c r="D129" s="1506"/>
      <c r="E129" s="1507"/>
      <c r="F129" s="1507"/>
      <c r="G129" s="1507"/>
      <c r="H129" s="1507"/>
      <c r="I129" s="1507"/>
      <c r="J129" s="1507"/>
      <c r="K129" s="1507"/>
      <c r="L129" s="1507"/>
      <c r="M129" s="1507"/>
      <c r="N129" s="1507"/>
      <c r="O129" s="1507"/>
      <c r="P129" s="1507"/>
      <c r="Q129" s="1507"/>
      <c r="R129" s="1507"/>
      <c r="S129" s="1507"/>
      <c r="T129" s="1507"/>
      <c r="U129" s="1507"/>
      <c r="V129" s="1507"/>
      <c r="W129" s="1507"/>
      <c r="X129" s="1507"/>
      <c r="Y129" s="1507"/>
      <c r="Z129" s="1507"/>
      <c r="AA129" s="1507"/>
      <c r="AB129" s="1507"/>
      <c r="AC129" s="1507"/>
      <c r="AD129" s="1507"/>
      <c r="AE129" s="1507"/>
      <c r="AF129" s="1507"/>
      <c r="AG129" s="1507"/>
      <c r="AH129" s="1507"/>
      <c r="AI129" s="1507"/>
      <c r="AJ129" s="1507"/>
      <c r="AK129" s="1507"/>
      <c r="AL129" s="1507"/>
      <c r="AM129" s="1507"/>
      <c r="AN129" s="1507"/>
      <c r="AO129" s="1507"/>
      <c r="AP129" s="1507"/>
      <c r="AQ129" s="1507"/>
      <c r="AR129" s="1507"/>
      <c r="AS129" s="1507"/>
      <c r="AT129" s="1507"/>
      <c r="AU129" s="1507"/>
      <c r="AV129" s="1507"/>
      <c r="AW129" s="1507"/>
      <c r="AX129" s="1508"/>
    </row>
    <row r="130" spans="2:51" x14ac:dyDescent="0.15">
      <c r="B130" s="1494" t="s">
        <v>1091</v>
      </c>
      <c r="C130" s="1495"/>
      <c r="D130" s="1496" t="s">
        <v>1008</v>
      </c>
      <c r="E130" s="1497"/>
      <c r="F130" s="1497"/>
      <c r="G130" s="1497"/>
      <c r="H130" s="1497"/>
      <c r="I130" s="1497"/>
      <c r="J130" s="1497"/>
      <c r="K130" s="1497"/>
      <c r="L130" s="1497"/>
      <c r="M130" s="1497"/>
      <c r="N130" s="1497"/>
      <c r="O130" s="1497"/>
      <c r="P130" s="1497"/>
      <c r="Q130" s="1497"/>
      <c r="R130" s="1497"/>
      <c r="S130" s="1497"/>
      <c r="T130" s="1497"/>
      <c r="U130" s="1497"/>
      <c r="V130" s="1497"/>
      <c r="W130" s="1497"/>
      <c r="X130" s="1497"/>
      <c r="Y130" s="1497"/>
      <c r="Z130" s="1497"/>
      <c r="AA130" s="1497"/>
      <c r="AB130" s="1497"/>
      <c r="AC130" s="1497"/>
      <c r="AD130" s="1497"/>
      <c r="AE130" s="1497"/>
      <c r="AF130" s="1497"/>
      <c r="AG130" s="1497"/>
      <c r="AH130" s="1497"/>
      <c r="AI130" s="1497"/>
      <c r="AJ130" s="1497"/>
      <c r="AK130" s="1497"/>
      <c r="AL130" s="1498"/>
      <c r="AM130" s="1499" t="s">
        <v>876</v>
      </c>
      <c r="AN130" s="1500"/>
      <c r="AO130" s="1500"/>
      <c r="AP130" s="1501" t="s">
        <v>19</v>
      </c>
      <c r="AQ130" s="1502"/>
      <c r="AR130" s="677" t="s">
        <v>658</v>
      </c>
      <c r="AS130" s="862" t="s">
        <v>19</v>
      </c>
      <c r="AT130" s="216" t="s">
        <v>657</v>
      </c>
      <c r="AU130" s="216"/>
      <c r="AV130" s="199"/>
      <c r="AW130" s="199"/>
      <c r="AX130" s="288"/>
    </row>
    <row r="131" spans="2:51" x14ac:dyDescent="0.15">
      <c r="B131" s="781"/>
      <c r="C131" s="782"/>
      <c r="D131" s="1855" t="s">
        <v>1009</v>
      </c>
      <c r="E131" s="1510"/>
      <c r="F131" s="1510"/>
      <c r="G131" s="1510"/>
      <c r="H131" s="1510"/>
      <c r="I131" s="1510"/>
      <c r="J131" s="1510"/>
      <c r="K131" s="1510"/>
      <c r="L131" s="1510"/>
      <c r="M131" s="1510"/>
      <c r="N131" s="1510"/>
      <c r="O131" s="1510"/>
      <c r="P131" s="1510"/>
      <c r="Q131" s="1510"/>
      <c r="R131" s="1510"/>
      <c r="S131" s="1510"/>
      <c r="T131" s="1510"/>
      <c r="U131" s="1510"/>
      <c r="V131" s="1510"/>
      <c r="W131" s="1510"/>
      <c r="X131" s="1510"/>
      <c r="Y131" s="1510"/>
      <c r="Z131" s="1510"/>
      <c r="AA131" s="1510"/>
      <c r="AB131" s="1510"/>
      <c r="AC131" s="1510"/>
      <c r="AD131" s="1510"/>
      <c r="AE131" s="1510"/>
      <c r="AF131" s="1510"/>
      <c r="AG131" s="1510"/>
      <c r="AH131" s="1510"/>
      <c r="AI131" s="1510"/>
      <c r="AJ131" s="1510"/>
      <c r="AK131" s="1510"/>
      <c r="AL131" s="1510"/>
      <c r="AM131" s="1510"/>
      <c r="AN131" s="1510"/>
      <c r="AO131" s="1510"/>
      <c r="AP131" s="1510"/>
      <c r="AQ131" s="1510"/>
      <c r="AR131" s="1510"/>
      <c r="AS131" s="1510"/>
      <c r="AT131" s="1510"/>
      <c r="AU131" s="1510"/>
      <c r="AV131" s="1510"/>
      <c r="AW131" s="1510"/>
      <c r="AX131" s="1511"/>
    </row>
    <row r="132" spans="2:51" x14ac:dyDescent="0.15">
      <c r="B132" s="781"/>
      <c r="C132" s="782"/>
      <c r="D132" s="1503" t="s">
        <v>1010</v>
      </c>
      <c r="E132" s="1504"/>
      <c r="F132" s="1504"/>
      <c r="G132" s="1504"/>
      <c r="H132" s="1504"/>
      <c r="I132" s="1504"/>
      <c r="J132" s="1504"/>
      <c r="K132" s="1504"/>
      <c r="L132" s="1504"/>
      <c r="M132" s="1504"/>
      <c r="N132" s="1504"/>
      <c r="O132" s="1504"/>
      <c r="P132" s="1504"/>
      <c r="Q132" s="1504"/>
      <c r="R132" s="1504"/>
      <c r="S132" s="1504"/>
      <c r="T132" s="1504"/>
      <c r="U132" s="1504"/>
      <c r="V132" s="1504"/>
      <c r="W132" s="1504"/>
      <c r="X132" s="1504"/>
      <c r="Y132" s="1504"/>
      <c r="Z132" s="1504"/>
      <c r="AA132" s="1504"/>
      <c r="AB132" s="1504"/>
      <c r="AC132" s="1504"/>
      <c r="AD132" s="1504"/>
      <c r="AE132" s="1504"/>
      <c r="AF132" s="1504"/>
      <c r="AG132" s="1504"/>
      <c r="AH132" s="1504"/>
      <c r="AI132" s="1504"/>
      <c r="AJ132" s="1504"/>
      <c r="AK132" s="1504"/>
      <c r="AL132" s="1504"/>
      <c r="AM132" s="1504"/>
      <c r="AN132" s="1504"/>
      <c r="AO132" s="1504"/>
      <c r="AP132" s="1504"/>
      <c r="AQ132" s="1504"/>
      <c r="AR132" s="1504"/>
      <c r="AS132" s="1504"/>
      <c r="AT132" s="1504"/>
      <c r="AU132" s="1504"/>
      <c r="AV132" s="1504"/>
      <c r="AW132" s="1504"/>
      <c r="AX132" s="1505"/>
    </row>
    <row r="133" spans="2:51" x14ac:dyDescent="0.15">
      <c r="B133" s="781"/>
      <c r="C133" s="782"/>
      <c r="D133" s="1503"/>
      <c r="E133" s="1504"/>
      <c r="F133" s="1504"/>
      <c r="G133" s="1504"/>
      <c r="H133" s="1504"/>
      <c r="I133" s="1504"/>
      <c r="J133" s="1504"/>
      <c r="K133" s="1504"/>
      <c r="L133" s="1504"/>
      <c r="M133" s="1504"/>
      <c r="N133" s="1504"/>
      <c r="O133" s="1504"/>
      <c r="P133" s="1504"/>
      <c r="Q133" s="1504"/>
      <c r="R133" s="1504"/>
      <c r="S133" s="1504"/>
      <c r="T133" s="1504"/>
      <c r="U133" s="1504"/>
      <c r="V133" s="1504"/>
      <c r="W133" s="1504"/>
      <c r="X133" s="1504"/>
      <c r="Y133" s="1504"/>
      <c r="Z133" s="1504"/>
      <c r="AA133" s="1504"/>
      <c r="AB133" s="1504"/>
      <c r="AC133" s="1504"/>
      <c r="AD133" s="1504"/>
      <c r="AE133" s="1504"/>
      <c r="AF133" s="1504"/>
      <c r="AG133" s="1504"/>
      <c r="AH133" s="1504"/>
      <c r="AI133" s="1504"/>
      <c r="AJ133" s="1504"/>
      <c r="AK133" s="1504"/>
      <c r="AL133" s="1504"/>
      <c r="AM133" s="1504"/>
      <c r="AN133" s="1504"/>
      <c r="AO133" s="1504"/>
      <c r="AP133" s="1504"/>
      <c r="AQ133" s="1504"/>
      <c r="AR133" s="1504"/>
      <c r="AS133" s="1504"/>
      <c r="AT133" s="1504"/>
      <c r="AU133" s="1504"/>
      <c r="AV133" s="1504"/>
      <c r="AW133" s="1504"/>
      <c r="AX133" s="1505"/>
    </row>
    <row r="134" spans="2:51" x14ac:dyDescent="0.15">
      <c r="B134" s="783"/>
      <c r="C134" s="784"/>
      <c r="D134" s="1506"/>
      <c r="E134" s="1507"/>
      <c r="F134" s="1507"/>
      <c r="G134" s="1507"/>
      <c r="H134" s="1507"/>
      <c r="I134" s="1507"/>
      <c r="J134" s="1507"/>
      <c r="K134" s="1507"/>
      <c r="L134" s="1507"/>
      <c r="M134" s="1507"/>
      <c r="N134" s="1507"/>
      <c r="O134" s="1507"/>
      <c r="P134" s="1507"/>
      <c r="Q134" s="1507"/>
      <c r="R134" s="1507"/>
      <c r="S134" s="1507"/>
      <c r="T134" s="1507"/>
      <c r="U134" s="1507"/>
      <c r="V134" s="1507"/>
      <c r="W134" s="1507"/>
      <c r="X134" s="1507"/>
      <c r="Y134" s="1507"/>
      <c r="Z134" s="1507"/>
      <c r="AA134" s="1507"/>
      <c r="AB134" s="1507"/>
      <c r="AC134" s="1507"/>
      <c r="AD134" s="1507"/>
      <c r="AE134" s="1507"/>
      <c r="AF134" s="1507"/>
      <c r="AG134" s="1507"/>
      <c r="AH134" s="1507"/>
      <c r="AI134" s="1507"/>
      <c r="AJ134" s="1507"/>
      <c r="AK134" s="1507"/>
      <c r="AL134" s="1507"/>
      <c r="AM134" s="1507"/>
      <c r="AN134" s="1507"/>
      <c r="AO134" s="1507"/>
      <c r="AP134" s="1507"/>
      <c r="AQ134" s="1507"/>
      <c r="AR134" s="1507"/>
      <c r="AS134" s="1507"/>
      <c r="AT134" s="1507"/>
      <c r="AU134" s="1507"/>
      <c r="AV134" s="1507"/>
      <c r="AW134" s="1507"/>
      <c r="AX134" s="1508"/>
    </row>
    <row r="135" spans="2:51" x14ac:dyDescent="0.15">
      <c r="B135" s="1494"/>
      <c r="C135" s="1495"/>
      <c r="D135" s="1496" t="s">
        <v>1167</v>
      </c>
      <c r="E135" s="1497"/>
      <c r="F135" s="1497"/>
      <c r="G135" s="1497"/>
      <c r="H135" s="1497"/>
      <c r="I135" s="1497"/>
      <c r="J135" s="1497"/>
      <c r="K135" s="1497"/>
      <c r="L135" s="1497"/>
      <c r="M135" s="1497"/>
      <c r="N135" s="1497"/>
      <c r="O135" s="1497"/>
      <c r="P135" s="1497"/>
      <c r="Q135" s="1497"/>
      <c r="R135" s="1497"/>
      <c r="S135" s="1497"/>
      <c r="T135" s="1497"/>
      <c r="U135" s="1497"/>
      <c r="V135" s="1497"/>
      <c r="W135" s="1497"/>
      <c r="X135" s="1497"/>
      <c r="Y135" s="1497"/>
      <c r="Z135" s="1497"/>
      <c r="AA135" s="1497"/>
      <c r="AB135" s="1497"/>
      <c r="AC135" s="1497"/>
      <c r="AD135" s="1497"/>
      <c r="AE135" s="1497"/>
      <c r="AF135" s="1497"/>
      <c r="AG135" s="1497"/>
      <c r="AH135" s="1497"/>
      <c r="AI135" s="1497"/>
      <c r="AJ135" s="1497"/>
      <c r="AK135" s="1497"/>
      <c r="AL135" s="1498"/>
      <c r="AM135" s="1499" t="s">
        <v>876</v>
      </c>
      <c r="AN135" s="1500"/>
      <c r="AO135" s="1500"/>
      <c r="AP135" s="1501" t="s">
        <v>19</v>
      </c>
      <c r="AQ135" s="1502"/>
      <c r="AR135" s="677" t="s">
        <v>658</v>
      </c>
      <c r="AS135" s="862" t="s">
        <v>19</v>
      </c>
      <c r="AT135" s="216" t="s">
        <v>657</v>
      </c>
      <c r="AU135" s="216"/>
      <c r="AV135" s="199"/>
      <c r="AW135" s="199"/>
      <c r="AX135" s="288"/>
    </row>
    <row r="136" spans="2:51" x14ac:dyDescent="0.15">
      <c r="B136" s="695"/>
      <c r="C136" s="694"/>
      <c r="D136" s="1509" t="s">
        <v>877</v>
      </c>
      <c r="E136" s="1510"/>
      <c r="F136" s="1510"/>
      <c r="G136" s="1510"/>
      <c r="H136" s="1510"/>
      <c r="I136" s="1510"/>
      <c r="J136" s="1510"/>
      <c r="K136" s="1510"/>
      <c r="L136" s="1510"/>
      <c r="M136" s="1510"/>
      <c r="N136" s="1510"/>
      <c r="O136" s="1510"/>
      <c r="P136" s="1510"/>
      <c r="Q136" s="1510"/>
      <c r="R136" s="1510"/>
      <c r="S136" s="1510"/>
      <c r="T136" s="1510"/>
      <c r="U136" s="1510"/>
      <c r="V136" s="1510"/>
      <c r="W136" s="1510"/>
      <c r="X136" s="1510"/>
      <c r="Y136" s="1510"/>
      <c r="Z136" s="1510"/>
      <c r="AA136" s="1510"/>
      <c r="AB136" s="1510"/>
      <c r="AC136" s="1510"/>
      <c r="AD136" s="1510"/>
      <c r="AE136" s="1510"/>
      <c r="AF136" s="1510"/>
      <c r="AG136" s="1510"/>
      <c r="AH136" s="1510"/>
      <c r="AI136" s="1510"/>
      <c r="AJ136" s="1510"/>
      <c r="AK136" s="1510"/>
      <c r="AL136" s="1510"/>
      <c r="AM136" s="1510"/>
      <c r="AN136" s="1510"/>
      <c r="AO136" s="1510"/>
      <c r="AP136" s="1510"/>
      <c r="AQ136" s="1510"/>
      <c r="AR136" s="1510"/>
      <c r="AS136" s="1510"/>
      <c r="AT136" s="1510"/>
      <c r="AU136" s="1510"/>
      <c r="AV136" s="1510"/>
      <c r="AW136" s="1510"/>
      <c r="AX136" s="1511"/>
    </row>
    <row r="137" spans="2:51" x14ac:dyDescent="0.15">
      <c r="B137" s="695"/>
      <c r="C137" s="694"/>
      <c r="D137" s="1503"/>
      <c r="E137" s="1504"/>
      <c r="F137" s="1504"/>
      <c r="G137" s="1504"/>
      <c r="H137" s="1504"/>
      <c r="I137" s="1504"/>
      <c r="J137" s="1504"/>
      <c r="K137" s="1504"/>
      <c r="L137" s="1504"/>
      <c r="M137" s="1504"/>
      <c r="N137" s="1504"/>
      <c r="O137" s="1504"/>
      <c r="P137" s="1504"/>
      <c r="Q137" s="1504"/>
      <c r="R137" s="1504"/>
      <c r="S137" s="1504"/>
      <c r="T137" s="1504"/>
      <c r="U137" s="1504"/>
      <c r="V137" s="1504"/>
      <c r="W137" s="1504"/>
      <c r="X137" s="1504"/>
      <c r="Y137" s="1504"/>
      <c r="Z137" s="1504"/>
      <c r="AA137" s="1504"/>
      <c r="AB137" s="1504"/>
      <c r="AC137" s="1504"/>
      <c r="AD137" s="1504"/>
      <c r="AE137" s="1504"/>
      <c r="AF137" s="1504"/>
      <c r="AG137" s="1504"/>
      <c r="AH137" s="1504"/>
      <c r="AI137" s="1504"/>
      <c r="AJ137" s="1504"/>
      <c r="AK137" s="1504"/>
      <c r="AL137" s="1504"/>
      <c r="AM137" s="1504"/>
      <c r="AN137" s="1504"/>
      <c r="AO137" s="1504"/>
      <c r="AP137" s="1504"/>
      <c r="AQ137" s="1504"/>
      <c r="AR137" s="1504"/>
      <c r="AS137" s="1504"/>
      <c r="AT137" s="1504"/>
      <c r="AU137" s="1504"/>
      <c r="AV137" s="1504"/>
      <c r="AW137" s="1504"/>
      <c r="AX137" s="1505"/>
    </row>
    <row r="138" spans="2:51" x14ac:dyDescent="0.15">
      <c r="B138" s="695"/>
      <c r="C138" s="694"/>
      <c r="D138" s="1503"/>
      <c r="E138" s="1504"/>
      <c r="F138" s="1504"/>
      <c r="G138" s="1504"/>
      <c r="H138" s="1504"/>
      <c r="I138" s="1504"/>
      <c r="J138" s="1504"/>
      <c r="K138" s="1504"/>
      <c r="L138" s="1504"/>
      <c r="M138" s="1504"/>
      <c r="N138" s="1504"/>
      <c r="O138" s="1504"/>
      <c r="P138" s="1504"/>
      <c r="Q138" s="1504"/>
      <c r="R138" s="1504"/>
      <c r="S138" s="1504"/>
      <c r="T138" s="1504"/>
      <c r="U138" s="1504"/>
      <c r="V138" s="1504"/>
      <c r="W138" s="1504"/>
      <c r="X138" s="1504"/>
      <c r="Y138" s="1504"/>
      <c r="Z138" s="1504"/>
      <c r="AA138" s="1504"/>
      <c r="AB138" s="1504"/>
      <c r="AC138" s="1504"/>
      <c r="AD138" s="1504"/>
      <c r="AE138" s="1504"/>
      <c r="AF138" s="1504"/>
      <c r="AG138" s="1504"/>
      <c r="AH138" s="1504"/>
      <c r="AI138" s="1504"/>
      <c r="AJ138" s="1504"/>
      <c r="AK138" s="1504"/>
      <c r="AL138" s="1504"/>
      <c r="AM138" s="1504"/>
      <c r="AN138" s="1504"/>
      <c r="AO138" s="1504"/>
      <c r="AP138" s="1504"/>
      <c r="AQ138" s="1504"/>
      <c r="AR138" s="1504"/>
      <c r="AS138" s="1504"/>
      <c r="AT138" s="1504"/>
      <c r="AU138" s="1504"/>
      <c r="AV138" s="1504"/>
      <c r="AW138" s="1504"/>
      <c r="AX138" s="1505"/>
    </row>
    <row r="139" spans="2:51" x14ac:dyDescent="0.15">
      <c r="B139" s="696"/>
      <c r="C139" s="697"/>
      <c r="D139" s="1506"/>
      <c r="E139" s="1507"/>
      <c r="F139" s="1507"/>
      <c r="G139" s="1507"/>
      <c r="H139" s="1507"/>
      <c r="I139" s="1507"/>
      <c r="J139" s="1507"/>
      <c r="K139" s="1507"/>
      <c r="L139" s="1507"/>
      <c r="M139" s="1507"/>
      <c r="N139" s="1507"/>
      <c r="O139" s="1507"/>
      <c r="P139" s="1507"/>
      <c r="Q139" s="1507"/>
      <c r="R139" s="1507"/>
      <c r="S139" s="1507"/>
      <c r="T139" s="1507"/>
      <c r="U139" s="1507"/>
      <c r="V139" s="1507"/>
      <c r="W139" s="1507"/>
      <c r="X139" s="1507"/>
      <c r="Y139" s="1507"/>
      <c r="Z139" s="1507"/>
      <c r="AA139" s="1507"/>
      <c r="AB139" s="1507"/>
      <c r="AC139" s="1507"/>
      <c r="AD139" s="1507"/>
      <c r="AE139" s="1507"/>
      <c r="AF139" s="1507"/>
      <c r="AG139" s="1507"/>
      <c r="AH139" s="1507"/>
      <c r="AI139" s="1507"/>
      <c r="AJ139" s="1507"/>
      <c r="AK139" s="1507"/>
      <c r="AL139" s="1507"/>
      <c r="AM139" s="1507"/>
      <c r="AN139" s="1507"/>
      <c r="AO139" s="1507"/>
      <c r="AP139" s="1507"/>
      <c r="AQ139" s="1507"/>
      <c r="AR139" s="1507"/>
      <c r="AS139" s="1507"/>
      <c r="AT139" s="1507"/>
      <c r="AU139" s="1507"/>
      <c r="AV139" s="1507"/>
      <c r="AW139" s="1507"/>
      <c r="AX139" s="1508"/>
    </row>
    <row r="140" spans="2:51" x14ac:dyDescent="0.15">
      <c r="AS140" s="1429" t="str">
        <f>書類作成ガイド!J38</f>
        <v>V.R7_250930</v>
      </c>
      <c r="AT140" s="1429"/>
      <c r="AU140" s="1429"/>
      <c r="AV140" s="1429"/>
      <c r="AW140" s="1429"/>
      <c r="AX140" s="1429"/>
      <c r="AY140" s="1429"/>
    </row>
  </sheetData>
  <mergeCells count="421">
    <mergeCell ref="AF52:AG52"/>
    <mergeCell ref="B56:C61"/>
    <mergeCell ref="D56:K56"/>
    <mergeCell ref="X48:Z48"/>
    <mergeCell ref="L56:M56"/>
    <mergeCell ref="N56:P56"/>
    <mergeCell ref="D82:AX84"/>
    <mergeCell ref="D76:AX76"/>
    <mergeCell ref="D81:AX81"/>
    <mergeCell ref="D49:AE49"/>
    <mergeCell ref="AH49:AS49"/>
    <mergeCell ref="AS62:AY62"/>
    <mergeCell ref="L59:M59"/>
    <mergeCell ref="N59:AB59"/>
    <mergeCell ref="AC59:AF60"/>
    <mergeCell ref="AG59:AG60"/>
    <mergeCell ref="AH59:AO60"/>
    <mergeCell ref="AP59:AP60"/>
    <mergeCell ref="AS59:AX60"/>
    <mergeCell ref="AR59:AR60"/>
    <mergeCell ref="AJ58:AW58"/>
    <mergeCell ref="AT57:AV57"/>
    <mergeCell ref="D67:AX69"/>
    <mergeCell ref="D75:AL75"/>
    <mergeCell ref="B130:C130"/>
    <mergeCell ref="D130:AL130"/>
    <mergeCell ref="AM130:AO130"/>
    <mergeCell ref="AP130:AQ130"/>
    <mergeCell ref="D102:AX104"/>
    <mergeCell ref="D91:AX91"/>
    <mergeCell ref="D92:AX94"/>
    <mergeCell ref="D101:AX101"/>
    <mergeCell ref="D96:AX96"/>
    <mergeCell ref="D97:AX99"/>
    <mergeCell ref="B95:C95"/>
    <mergeCell ref="D95:AL95"/>
    <mergeCell ref="AM95:AO95"/>
    <mergeCell ref="AP95:AQ95"/>
    <mergeCell ref="B100:C100"/>
    <mergeCell ref="AP100:AQ100"/>
    <mergeCell ref="D106:AX106"/>
    <mergeCell ref="D107:AX109"/>
    <mergeCell ref="AM105:AO105"/>
    <mergeCell ref="AP105:AQ105"/>
    <mergeCell ref="AA33:AB33"/>
    <mergeCell ref="O34:P34"/>
    <mergeCell ref="Q38:R38"/>
    <mergeCell ref="W38:X38"/>
    <mergeCell ref="L44:R44"/>
    <mergeCell ref="U47:AA47"/>
    <mergeCell ref="AH52:AS52"/>
    <mergeCell ref="AM65:AO65"/>
    <mergeCell ref="D65:AL65"/>
    <mergeCell ref="AP65:AQ65"/>
    <mergeCell ref="AF49:AG49"/>
    <mergeCell ref="D50:AE50"/>
    <mergeCell ref="AF50:AG50"/>
    <mergeCell ref="AH50:AS50"/>
    <mergeCell ref="Z56:AA56"/>
    <mergeCell ref="D57:K57"/>
    <mergeCell ref="L57:M57"/>
    <mergeCell ref="N57:P57"/>
    <mergeCell ref="W57:X57"/>
    <mergeCell ref="L60:AB60"/>
    <mergeCell ref="D61:K61"/>
    <mergeCell ref="D58:K58"/>
    <mergeCell ref="D59:K60"/>
    <mergeCell ref="D48:W48"/>
    <mergeCell ref="D137:AX139"/>
    <mergeCell ref="D126:AX126"/>
    <mergeCell ref="D127:AX129"/>
    <mergeCell ref="D121:AX121"/>
    <mergeCell ref="D122:AX124"/>
    <mergeCell ref="D116:AX116"/>
    <mergeCell ref="D117:AX119"/>
    <mergeCell ref="D111:AX111"/>
    <mergeCell ref="D112:AX114"/>
    <mergeCell ref="D115:AL115"/>
    <mergeCell ref="AM115:AO115"/>
    <mergeCell ref="AP115:AQ115"/>
    <mergeCell ref="D136:AX136"/>
    <mergeCell ref="D131:AX131"/>
    <mergeCell ref="D132:AX134"/>
    <mergeCell ref="AW7:AX7"/>
    <mergeCell ref="D8:K8"/>
    <mergeCell ref="L8:AD8"/>
    <mergeCell ref="AO8:AX8"/>
    <mergeCell ref="D9:K9"/>
    <mergeCell ref="L9:AD9"/>
    <mergeCell ref="B4:AY4"/>
    <mergeCell ref="B5:AY5"/>
    <mergeCell ref="B6:K6"/>
    <mergeCell ref="B7:C12"/>
    <mergeCell ref="D7:K7"/>
    <mergeCell ref="L7:AD7"/>
    <mergeCell ref="AE7:AM9"/>
    <mergeCell ref="AO7:AV7"/>
    <mergeCell ref="D10:K10"/>
    <mergeCell ref="L10:AD10"/>
    <mergeCell ref="AE10:AM10"/>
    <mergeCell ref="AN10:AV10"/>
    <mergeCell ref="D11:D12"/>
    <mergeCell ref="E11:K11"/>
    <mergeCell ref="E12:K12"/>
    <mergeCell ref="L12:AD12"/>
    <mergeCell ref="AW10:AX10"/>
    <mergeCell ref="AN11:AX11"/>
    <mergeCell ref="B14:K14"/>
    <mergeCell ref="B15:C21"/>
    <mergeCell ref="AN15:AO16"/>
    <mergeCell ref="AX15:AX16"/>
    <mergeCell ref="D16:D17"/>
    <mergeCell ref="E16:K16"/>
    <mergeCell ref="AC16:AG16"/>
    <mergeCell ref="E17:K17"/>
    <mergeCell ref="D21:K21"/>
    <mergeCell ref="V16:Y16"/>
    <mergeCell ref="V17:Y17"/>
    <mergeCell ref="AP15:AS16"/>
    <mergeCell ref="AT15:AT16"/>
    <mergeCell ref="AV15:AW16"/>
    <mergeCell ref="L15:S15"/>
    <mergeCell ref="T15:Z15"/>
    <mergeCell ref="L17:S17"/>
    <mergeCell ref="O16:R16"/>
    <mergeCell ref="D18:D20"/>
    <mergeCell ref="E18:K18"/>
    <mergeCell ref="E19:K19"/>
    <mergeCell ref="E20:K20"/>
    <mergeCell ref="B23:K23"/>
    <mergeCell ref="V18:Y18"/>
    <mergeCell ref="V19:Y19"/>
    <mergeCell ref="V20:Y20"/>
    <mergeCell ref="V21:Z21"/>
    <mergeCell ref="Y22:AR22"/>
    <mergeCell ref="Y23:AR23"/>
    <mergeCell ref="T22:X23"/>
    <mergeCell ref="O18:R18"/>
    <mergeCell ref="O19:R19"/>
    <mergeCell ref="O20:R20"/>
    <mergeCell ref="P21:S21"/>
    <mergeCell ref="B22:K22"/>
    <mergeCell ref="AT26:AT30"/>
    <mergeCell ref="BF27:BF30"/>
    <mergeCell ref="AQ31:AR31"/>
    <mergeCell ref="AQ32:AR32"/>
    <mergeCell ref="U28:U30"/>
    <mergeCell ref="AO31:AP31"/>
    <mergeCell ref="U26:AS26"/>
    <mergeCell ref="AC31:AD31"/>
    <mergeCell ref="AG32:AH32"/>
    <mergeCell ref="W31:X31"/>
    <mergeCell ref="AA31:AB31"/>
    <mergeCell ref="W32:X32"/>
    <mergeCell ref="Y32:Z32"/>
    <mergeCell ref="AA32:AB32"/>
    <mergeCell ref="Y31:Z31"/>
    <mergeCell ref="AO32:AP32"/>
    <mergeCell ref="AE31:AF31"/>
    <mergeCell ref="AG31:AH31"/>
    <mergeCell ref="AU26:AV26"/>
    <mergeCell ref="AW26:AX30"/>
    <mergeCell ref="AU28:AU30"/>
    <mergeCell ref="AV28:AV30"/>
    <mergeCell ref="AF45:AG45"/>
    <mergeCell ref="BG27:BG30"/>
    <mergeCell ref="AZ27:AZ30"/>
    <mergeCell ref="BA27:BA30"/>
    <mergeCell ref="V28:V30"/>
    <mergeCell ref="W28:X30"/>
    <mergeCell ref="Y28:Z30"/>
    <mergeCell ref="AA28:AB30"/>
    <mergeCell ref="AC28:AD30"/>
    <mergeCell ref="AE28:AF30"/>
    <mergeCell ref="AG28:AH30"/>
    <mergeCell ref="AO28:AP30"/>
    <mergeCell ref="AS28:AS30"/>
    <mergeCell ref="BB27:BB30"/>
    <mergeCell ref="BC27:BC30"/>
    <mergeCell ref="BD27:BD30"/>
    <mergeCell ref="AI28:AJ30"/>
    <mergeCell ref="AQ28:AR30"/>
    <mergeCell ref="W27:AJ27"/>
    <mergeCell ref="AK27:AS27"/>
    <mergeCell ref="BE27:BE30"/>
    <mergeCell ref="AA38:AB38"/>
    <mergeCell ref="AC35:AD35"/>
    <mergeCell ref="AO38:AP38"/>
    <mergeCell ref="D44:J44"/>
    <mergeCell ref="AC44:AE44"/>
    <mergeCell ref="AF44:AG44"/>
    <mergeCell ref="B55:K55"/>
    <mergeCell ref="Z57:AA57"/>
    <mergeCell ref="AG57:AH57"/>
    <mergeCell ref="AN57:AO57"/>
    <mergeCell ref="D52:AE52"/>
    <mergeCell ref="AC57:AD57"/>
    <mergeCell ref="AE57:AF57"/>
    <mergeCell ref="W56:X56"/>
    <mergeCell ref="AF48:AG48"/>
    <mergeCell ref="D45:W45"/>
    <mergeCell ref="AH45:AS45"/>
    <mergeCell ref="D51:T51"/>
    <mergeCell ref="U51:AA51"/>
    <mergeCell ref="AC51:AE51"/>
    <mergeCell ref="AF51:AG51"/>
    <mergeCell ref="AH51:AS51"/>
    <mergeCell ref="L47:R47"/>
    <mergeCell ref="AK57:AL57"/>
    <mergeCell ref="AI57:AJ57"/>
    <mergeCell ref="AM53:AV53"/>
    <mergeCell ref="AH48:AS48"/>
    <mergeCell ref="B25:K25"/>
    <mergeCell ref="D26:H30"/>
    <mergeCell ref="I26:K30"/>
    <mergeCell ref="AG36:AH36"/>
    <mergeCell ref="I35:K35"/>
    <mergeCell ref="S26:T30"/>
    <mergeCell ref="S31:T31"/>
    <mergeCell ref="S32:T32"/>
    <mergeCell ref="AI31:AJ31"/>
    <mergeCell ref="AI32:AJ32"/>
    <mergeCell ref="AC32:AD32"/>
    <mergeCell ref="AE32:AF32"/>
    <mergeCell ref="D31:H31"/>
    <mergeCell ref="I31:K31"/>
    <mergeCell ref="D32:H32"/>
    <mergeCell ref="I32:K32"/>
    <mergeCell ref="O32:P32"/>
    <mergeCell ref="O36:P36"/>
    <mergeCell ref="Q36:R36"/>
    <mergeCell ref="I34:K34"/>
    <mergeCell ref="I33:K33"/>
    <mergeCell ref="O33:P33"/>
    <mergeCell ref="Q33:R33"/>
    <mergeCell ref="O26:P30"/>
    <mergeCell ref="B1:L1"/>
    <mergeCell ref="B43:C52"/>
    <mergeCell ref="B26:C37"/>
    <mergeCell ref="B38:H38"/>
    <mergeCell ref="B39:G39"/>
    <mergeCell ref="B41:H41"/>
    <mergeCell ref="I41:J41"/>
    <mergeCell ref="W42:AX42"/>
    <mergeCell ref="AA37:AB37"/>
    <mergeCell ref="AC37:AD37"/>
    <mergeCell ref="AE37:AF37"/>
    <mergeCell ref="AG37:AH37"/>
    <mergeCell ref="D37:H37"/>
    <mergeCell ref="I37:K37"/>
    <mergeCell ref="O37:P37"/>
    <mergeCell ref="L11:AD11"/>
    <mergeCell ref="W33:X33"/>
    <mergeCell ref="W35:X35"/>
    <mergeCell ref="AC34:AD34"/>
    <mergeCell ref="AE11:AM11"/>
    <mergeCell ref="AE12:AM12"/>
    <mergeCell ref="AN12:AX12"/>
    <mergeCell ref="AS22:AX23"/>
    <mergeCell ref="D33:H33"/>
    <mergeCell ref="I36:K36"/>
    <mergeCell ref="B40:H40"/>
    <mergeCell ref="I40:J40"/>
    <mergeCell ref="L40:T40"/>
    <mergeCell ref="O38:P38"/>
    <mergeCell ref="Q26:R30"/>
    <mergeCell ref="AK28:AL30"/>
    <mergeCell ref="AK31:AL31"/>
    <mergeCell ref="AK32:AL32"/>
    <mergeCell ref="O31:P31"/>
    <mergeCell ref="Q31:R31"/>
    <mergeCell ref="Q32:R32"/>
    <mergeCell ref="AC33:AD33"/>
    <mergeCell ref="AE33:AF33"/>
    <mergeCell ref="AG33:AH33"/>
    <mergeCell ref="AK33:AL33"/>
    <mergeCell ref="D34:H34"/>
    <mergeCell ref="S33:T33"/>
    <mergeCell ref="S34:T34"/>
    <mergeCell ref="Q34:R34"/>
    <mergeCell ref="W34:X34"/>
    <mergeCell ref="Y34:Z34"/>
    <mergeCell ref="AA34:AB34"/>
    <mergeCell ref="Y33:Z33"/>
    <mergeCell ref="D47:J47"/>
    <mergeCell ref="AC47:AE47"/>
    <mergeCell ref="AF47:AG47"/>
    <mergeCell ref="AH47:AS47"/>
    <mergeCell ref="AQ37:AR37"/>
    <mergeCell ref="AQ38:AR38"/>
    <mergeCell ref="Q37:R37"/>
    <mergeCell ref="W37:X37"/>
    <mergeCell ref="W41:AX41"/>
    <mergeCell ref="I38:K38"/>
    <mergeCell ref="AH44:AS44"/>
    <mergeCell ref="S37:T37"/>
    <mergeCell ref="S38:T38"/>
    <mergeCell ref="AG38:AH38"/>
    <mergeCell ref="Y38:Z38"/>
    <mergeCell ref="D43:K43"/>
    <mergeCell ref="B42:K42"/>
    <mergeCell ref="L39:T39"/>
    <mergeCell ref="L41:T41"/>
    <mergeCell ref="L42:T42"/>
    <mergeCell ref="U43:AB43"/>
    <mergeCell ref="L43:T43"/>
    <mergeCell ref="AF43:AX43"/>
    <mergeCell ref="AC43:AE43"/>
    <mergeCell ref="AI35:AJ35"/>
    <mergeCell ref="AK34:AL34"/>
    <mergeCell ref="AK35:AL35"/>
    <mergeCell ref="AW38:AX38"/>
    <mergeCell ref="O35:P35"/>
    <mergeCell ref="Q35:R35"/>
    <mergeCell ref="D46:AE46"/>
    <mergeCell ref="AF46:AG46"/>
    <mergeCell ref="AH46:AS46"/>
    <mergeCell ref="AI36:AJ36"/>
    <mergeCell ref="D35:H35"/>
    <mergeCell ref="AC36:AD36"/>
    <mergeCell ref="AE36:AF36"/>
    <mergeCell ref="AO36:AP36"/>
    <mergeCell ref="S36:T36"/>
    <mergeCell ref="I39:J39"/>
    <mergeCell ref="W39:AX39"/>
    <mergeCell ref="AC38:AD38"/>
    <mergeCell ref="AE38:AF38"/>
    <mergeCell ref="W36:X36"/>
    <mergeCell ref="Y36:Z36"/>
    <mergeCell ref="AA36:AB36"/>
    <mergeCell ref="S35:T35"/>
    <mergeCell ref="D36:H36"/>
    <mergeCell ref="B2:AA2"/>
    <mergeCell ref="B135:C135"/>
    <mergeCell ref="D135:AL135"/>
    <mergeCell ref="AM135:AO135"/>
    <mergeCell ref="AP135:AQ135"/>
    <mergeCell ref="L38:M38"/>
    <mergeCell ref="AM28:AM30"/>
    <mergeCell ref="AN28:AN30"/>
    <mergeCell ref="L26:M30"/>
    <mergeCell ref="N26:N30"/>
    <mergeCell ref="L31:M31"/>
    <mergeCell ref="L32:M32"/>
    <mergeCell ref="L33:M33"/>
    <mergeCell ref="L34:M34"/>
    <mergeCell ref="L35:M35"/>
    <mergeCell ref="L36:M36"/>
    <mergeCell ref="L37:M37"/>
    <mergeCell ref="Y35:Z35"/>
    <mergeCell ref="AA35:AB35"/>
    <mergeCell ref="W40:AX40"/>
    <mergeCell ref="AO37:AP37"/>
    <mergeCell ref="AO34:AP34"/>
    <mergeCell ref="U44:AA44"/>
    <mergeCell ref="X45:Z45"/>
    <mergeCell ref="AS140:AY140"/>
    <mergeCell ref="B64:Q64"/>
    <mergeCell ref="B120:C120"/>
    <mergeCell ref="D120:AL120"/>
    <mergeCell ref="AM120:AO120"/>
    <mergeCell ref="AP120:AQ120"/>
    <mergeCell ref="B125:C125"/>
    <mergeCell ref="D125:AL125"/>
    <mergeCell ref="AM125:AO125"/>
    <mergeCell ref="AP125:AQ125"/>
    <mergeCell ref="B110:C110"/>
    <mergeCell ref="D110:AL110"/>
    <mergeCell ref="AM110:AO110"/>
    <mergeCell ref="AP110:AQ110"/>
    <mergeCell ref="B115:C115"/>
    <mergeCell ref="B85:C85"/>
    <mergeCell ref="D85:AL85"/>
    <mergeCell ref="AM85:AO85"/>
    <mergeCell ref="AP85:AQ85"/>
    <mergeCell ref="D66:AX66"/>
    <mergeCell ref="D100:AL100"/>
    <mergeCell ref="AM100:AO100"/>
    <mergeCell ref="B105:C105"/>
    <mergeCell ref="D105:AL105"/>
    <mergeCell ref="AQ33:AR33"/>
    <mergeCell ref="AQ34:AR34"/>
    <mergeCell ref="AQ35:AR35"/>
    <mergeCell ref="AI33:AJ33"/>
    <mergeCell ref="AI34:AJ34"/>
    <mergeCell ref="B65:C65"/>
    <mergeCell ref="D70:AL70"/>
    <mergeCell ref="AM70:AO70"/>
    <mergeCell ref="AP70:AQ70"/>
    <mergeCell ref="AO33:AP33"/>
    <mergeCell ref="AO35:AP35"/>
    <mergeCell ref="AE35:AF35"/>
    <mergeCell ref="AG35:AH35"/>
    <mergeCell ref="AC48:AD48"/>
    <mergeCell ref="AE34:AF34"/>
    <mergeCell ref="AG34:AH34"/>
    <mergeCell ref="AC45:AD45"/>
    <mergeCell ref="AQ36:AR36"/>
    <mergeCell ref="AI37:AJ37"/>
    <mergeCell ref="AI38:AJ38"/>
    <mergeCell ref="AK36:AL36"/>
    <mergeCell ref="AK37:AL37"/>
    <mergeCell ref="AK38:AL38"/>
    <mergeCell ref="Y37:Z37"/>
    <mergeCell ref="B90:C90"/>
    <mergeCell ref="D90:AL90"/>
    <mergeCell ref="B80:C80"/>
    <mergeCell ref="B70:C70"/>
    <mergeCell ref="B75:C75"/>
    <mergeCell ref="D80:AL80"/>
    <mergeCell ref="AM80:AO80"/>
    <mergeCell ref="AP80:AQ80"/>
    <mergeCell ref="D77:AX79"/>
    <mergeCell ref="D71:AX71"/>
    <mergeCell ref="D72:AX74"/>
    <mergeCell ref="D86:AX86"/>
    <mergeCell ref="AP75:AQ75"/>
    <mergeCell ref="AM75:AO75"/>
    <mergeCell ref="AM90:AO90"/>
    <mergeCell ref="AP90:AQ90"/>
    <mergeCell ref="D87:AX89"/>
  </mergeCells>
  <phoneticPr fontId="2"/>
  <conditionalFormatting sqref="D21 D24">
    <cfRule type="expression" dxfId="5" priority="6" stopIfTrue="1">
      <formula>#REF!="□"</formula>
    </cfRule>
  </conditionalFormatting>
  <conditionalFormatting sqref="E17:E19">
    <cfRule type="expression" dxfId="4" priority="5" stopIfTrue="1">
      <formula>$R$17="□"</formula>
    </cfRule>
  </conditionalFormatting>
  <conditionalFormatting sqref="S18:S19">
    <cfRule type="expression" dxfId="3" priority="1" stopIfTrue="1">
      <formula>$R$18="□"</formula>
    </cfRule>
  </conditionalFormatting>
  <dataValidations count="3">
    <dataValidation type="list" allowBlank="1" showInputMessage="1" showErrorMessage="1" sqref="AL15" xr:uid="{00000000-0002-0000-0700-000000000000}">
      <formula1>"　,昭和,平成"</formula1>
    </dataValidation>
    <dataValidation type="list" allowBlank="1" showInputMessage="1" showErrorMessage="1" sqref="AD58 AS135 M22:M23 U31:W38 AT17:AU17 R22:R23 L58 AG59 L61 Q61 AA61 AF24:AF25 AA15:AB16 AR59 AN8:AN9 Y31:Y38 AA31:AA38 AG31:AG38 AC31:AC38 AP105 AE31:AE38 AS130 AI31:AI38 AP130 R58 S61 AQ17 AS31:AV38 AJ24:AJ25 AL8:AL9 AP59 AP135 T58 AS65 AP65 AS70 AP70 AS75 AP75 AS80 AP80 AS85 AP85 AS90 AP90 AS95 AP95 AS100 AP100 AS110 AP110 AS115 AP115 AS120 AP120 AS125 AP125 AS105 AO32:AO38 AO31:AR31 AM31:AN38 AK31:AK38 AQ32:AQ38" xr:uid="{00000000-0002-0000-0700-000001000000}">
      <formula1>"□,■"</formula1>
    </dataValidation>
    <dataValidation type="list" allowBlank="1" showInputMessage="1" showErrorMessage="1" sqref="AN15:AO16" xr:uid="{00000000-0002-0000-0700-000002000000}">
      <formula1>"昭和,平成,令和"</formula1>
    </dataValidation>
  </dataValidations>
  <pageMargins left="0.55118110236220474" right="0.23622047244094491" top="0.35433070866141736" bottom="0.35433070866141736" header="0.31496062992125984" footer="0.31496062992125984"/>
  <pageSetup paperSize="9" scale="66" orientation="portrait" r:id="rId1"/>
  <rowBreaks count="1" manualBreakCount="1">
    <brk id="62" max="4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V45"/>
  <sheetViews>
    <sheetView view="pageBreakPreview" topLeftCell="A15" zoomScaleNormal="100" zoomScaleSheetLayoutView="100" workbookViewId="0">
      <selection activeCell="B13" sqref="B13:U13"/>
    </sheetView>
  </sheetViews>
  <sheetFormatPr defaultRowHeight="14.25" x14ac:dyDescent="0.15"/>
  <cols>
    <col min="1" max="12" width="2.42578125" style="699" customWidth="1"/>
    <col min="13" max="13" width="3.5703125" style="699" customWidth="1"/>
    <col min="14" max="14" width="9.140625" style="699"/>
    <col min="15" max="21" width="7.5703125" style="699" customWidth="1"/>
    <col min="22" max="22" width="3.140625" style="699" customWidth="1"/>
    <col min="23" max="23" width="8.7109375" style="699" customWidth="1"/>
    <col min="24" max="16384" width="9.140625" style="699"/>
  </cols>
  <sheetData>
    <row r="1" spans="1:22" x14ac:dyDescent="0.15">
      <c r="A1" s="698"/>
      <c r="B1" s="1015" t="s">
        <v>963</v>
      </c>
      <c r="C1" s="1015"/>
      <c r="D1" s="1015"/>
      <c r="E1" s="1015"/>
      <c r="F1" s="1015"/>
      <c r="G1" s="1015"/>
      <c r="H1" s="1015"/>
      <c r="I1" s="1015"/>
      <c r="J1" s="1015"/>
      <c r="K1" s="1015"/>
      <c r="L1" s="1015"/>
      <c r="M1" s="698"/>
      <c r="N1" s="698"/>
      <c r="O1" s="698"/>
      <c r="P1" s="698"/>
      <c r="Q1" s="698"/>
      <c r="R1" s="698"/>
      <c r="S1" s="698"/>
      <c r="T1" s="698"/>
      <c r="U1" s="698"/>
      <c r="V1" s="698"/>
    </row>
    <row r="2" spans="1:22" ht="15.95" customHeight="1" x14ac:dyDescent="0.15">
      <c r="A2" s="698"/>
      <c r="B2" s="1287">
        <f>'提出リスト (共同居住型以外)'!B2</f>
        <v>0</v>
      </c>
      <c r="C2" s="1287"/>
      <c r="D2" s="1287"/>
      <c r="E2" s="1287"/>
      <c r="F2" s="1287"/>
      <c r="G2" s="1287"/>
      <c r="H2" s="1287"/>
      <c r="I2" s="1287"/>
      <c r="J2" s="1287"/>
      <c r="K2" s="1287"/>
      <c r="L2" s="1287"/>
      <c r="M2" s="1287"/>
      <c r="N2" s="1287"/>
      <c r="O2" s="1287"/>
      <c r="P2" s="1287"/>
      <c r="Q2" s="1287"/>
      <c r="R2" s="1287"/>
      <c r="S2" s="698"/>
      <c r="T2" s="698"/>
      <c r="U2" s="700" t="s">
        <v>1113</v>
      </c>
      <c r="V2" s="698"/>
    </row>
    <row r="3" spans="1:22" ht="15.95" customHeight="1" x14ac:dyDescent="0.15">
      <c r="A3" s="698"/>
      <c r="B3" s="698"/>
      <c r="C3" s="698"/>
      <c r="D3" s="698"/>
      <c r="E3" s="698"/>
      <c r="F3" s="698"/>
      <c r="G3" s="698"/>
      <c r="H3" s="698"/>
      <c r="I3" s="698"/>
      <c r="J3" s="698"/>
      <c r="K3" s="1939"/>
      <c r="L3" s="1939"/>
      <c r="M3" s="698"/>
      <c r="N3" s="698"/>
      <c r="O3" s="698"/>
      <c r="P3" s="698"/>
      <c r="Q3" s="698"/>
      <c r="R3" s="698"/>
      <c r="S3" s="698"/>
      <c r="T3" s="698"/>
      <c r="U3" s="698"/>
      <c r="V3" s="698"/>
    </row>
    <row r="4" spans="1:22" ht="16.5" customHeight="1" x14ac:dyDescent="0.15">
      <c r="A4" s="698"/>
      <c r="B4" s="698"/>
      <c r="C4" s="698"/>
      <c r="D4" s="698"/>
      <c r="E4" s="698"/>
      <c r="F4" s="698"/>
      <c r="G4" s="698"/>
      <c r="H4" s="698"/>
      <c r="I4" s="698"/>
      <c r="J4" s="698"/>
      <c r="K4" s="1940" t="s">
        <v>899</v>
      </c>
      <c r="L4" s="1940"/>
      <c r="M4" s="698"/>
      <c r="N4" s="1941"/>
      <c r="O4" s="1941"/>
      <c r="P4" s="1941"/>
      <c r="Q4" s="1941"/>
      <c r="R4" s="698"/>
      <c r="S4" s="698"/>
      <c r="T4" s="698"/>
      <c r="U4" s="698"/>
      <c r="V4" s="698"/>
    </row>
    <row r="5" spans="1:22" ht="16.5" customHeight="1" x14ac:dyDescent="0.15">
      <c r="A5" s="698"/>
      <c r="B5" s="698"/>
      <c r="C5" s="698"/>
      <c r="D5" s="698"/>
      <c r="E5" s="698"/>
      <c r="F5" s="698"/>
      <c r="G5" s="698"/>
      <c r="H5" s="698"/>
      <c r="I5" s="698"/>
      <c r="J5" s="698"/>
      <c r="K5" s="698"/>
      <c r="L5" s="698"/>
      <c r="M5" s="698"/>
      <c r="N5" s="1941"/>
      <c r="O5" s="1941"/>
      <c r="P5" s="1941"/>
      <c r="Q5" s="1941"/>
      <c r="R5" s="698"/>
      <c r="S5" s="698"/>
      <c r="T5" s="698"/>
      <c r="U5" s="698"/>
      <c r="V5" s="698"/>
    </row>
    <row r="6" spans="1:22" ht="15.95" customHeight="1" x14ac:dyDescent="0.15">
      <c r="A6" s="698"/>
      <c r="B6" s="698"/>
      <c r="C6" s="698"/>
      <c r="D6" s="698"/>
      <c r="E6" s="698"/>
      <c r="F6" s="698"/>
      <c r="G6" s="698"/>
      <c r="H6" s="698"/>
      <c r="I6" s="698"/>
      <c r="J6" s="698"/>
      <c r="K6" s="698"/>
      <c r="L6" s="698"/>
      <c r="M6" s="698"/>
      <c r="N6" s="1941" t="s">
        <v>900</v>
      </c>
      <c r="O6" s="1941"/>
      <c r="P6" s="1941"/>
      <c r="Q6" s="1941"/>
      <c r="R6" s="698"/>
      <c r="S6" s="698"/>
      <c r="T6" s="698"/>
      <c r="U6" s="698"/>
      <c r="V6" s="698"/>
    </row>
    <row r="7" spans="1:22" ht="15.95" customHeight="1" x14ac:dyDescent="0.15">
      <c r="A7" s="698"/>
      <c r="B7" s="698"/>
      <c r="C7" s="698"/>
      <c r="D7" s="698"/>
      <c r="E7" s="698"/>
      <c r="F7" s="698"/>
      <c r="G7" s="698"/>
      <c r="H7" s="698"/>
      <c r="I7" s="698"/>
      <c r="J7" s="698"/>
      <c r="K7" s="698"/>
      <c r="L7" s="698"/>
      <c r="M7" s="698"/>
      <c r="N7" s="1941"/>
      <c r="O7" s="1941"/>
      <c r="P7" s="1941"/>
      <c r="Q7" s="1941"/>
      <c r="R7" s="698"/>
      <c r="S7" s="698"/>
      <c r="T7" s="698"/>
      <c r="U7" s="698"/>
      <c r="V7" s="698"/>
    </row>
    <row r="8" spans="1:22" ht="15.95" customHeight="1" x14ac:dyDescent="0.15">
      <c r="A8" s="698"/>
      <c r="B8" s="698"/>
      <c r="C8" s="698"/>
      <c r="D8" s="698"/>
      <c r="E8" s="698"/>
      <c r="F8" s="698"/>
      <c r="G8" s="698"/>
      <c r="H8" s="698"/>
      <c r="I8" s="698"/>
      <c r="J8" s="698"/>
      <c r="K8" s="698"/>
      <c r="L8" s="698"/>
      <c r="M8" s="698"/>
      <c r="N8" s="698"/>
      <c r="O8" s="701"/>
      <c r="P8" s="698"/>
      <c r="Q8" s="698"/>
      <c r="R8" s="698"/>
      <c r="S8" s="698"/>
      <c r="T8" s="698"/>
      <c r="U8" s="698"/>
      <c r="V8" s="698"/>
    </row>
    <row r="9" spans="1:22" ht="15.95" customHeight="1" x14ac:dyDescent="0.15">
      <c r="A9" s="698"/>
      <c r="B9" s="698"/>
      <c r="C9" s="698"/>
      <c r="D9" s="698"/>
      <c r="E9" s="698"/>
      <c r="F9" s="698"/>
      <c r="G9" s="698"/>
      <c r="H9" s="698"/>
      <c r="I9" s="698"/>
      <c r="J9" s="698"/>
      <c r="K9" s="698"/>
      <c r="L9" s="698"/>
      <c r="M9" s="698"/>
      <c r="N9" s="698"/>
      <c r="O9" s="698"/>
      <c r="P9" s="698"/>
      <c r="Q9" s="698"/>
      <c r="R9" s="698"/>
      <c r="S9" s="698"/>
      <c r="T9" s="698"/>
      <c r="U9" s="698"/>
      <c r="V9" s="698"/>
    </row>
    <row r="10" spans="1:22" ht="30" customHeight="1" x14ac:dyDescent="0.15">
      <c r="A10" s="698"/>
      <c r="B10" s="698"/>
      <c r="C10" s="698"/>
      <c r="D10" s="698"/>
      <c r="E10" s="698"/>
      <c r="F10" s="698"/>
      <c r="G10" s="698"/>
      <c r="H10" s="698"/>
      <c r="I10" s="698"/>
      <c r="J10" s="698"/>
      <c r="K10" s="698"/>
      <c r="L10" s="698"/>
      <c r="N10" s="702" t="s">
        <v>901</v>
      </c>
      <c r="O10" s="1937"/>
      <c r="P10" s="1938"/>
      <c r="Q10" s="1938"/>
      <c r="R10" s="703" t="s">
        <v>442</v>
      </c>
      <c r="S10" s="698"/>
      <c r="T10" s="698"/>
      <c r="U10" s="698"/>
      <c r="V10" s="698"/>
    </row>
    <row r="11" spans="1:22" ht="15.95" customHeight="1" x14ac:dyDescent="0.15">
      <c r="A11" s="698"/>
      <c r="B11" s="698"/>
      <c r="C11" s="698"/>
      <c r="D11" s="698"/>
      <c r="E11" s="698"/>
      <c r="F11" s="698"/>
      <c r="G11" s="698"/>
      <c r="H11" s="698"/>
      <c r="I11" s="698"/>
      <c r="J11" s="698"/>
      <c r="K11" s="698"/>
      <c r="L11" s="698"/>
      <c r="M11" s="698"/>
      <c r="N11" s="698"/>
      <c r="O11" s="701"/>
      <c r="P11" s="698"/>
      <c r="Q11" s="698"/>
      <c r="R11" s="698"/>
      <c r="S11" s="698"/>
      <c r="T11" s="698"/>
      <c r="U11" s="698"/>
      <c r="V11" s="698"/>
    </row>
    <row r="12" spans="1:22" ht="15.95" customHeight="1" x14ac:dyDescent="0.15">
      <c r="A12" s="698"/>
      <c r="B12" s="698"/>
      <c r="C12" s="698"/>
      <c r="D12" s="698"/>
      <c r="E12" s="698"/>
      <c r="F12" s="698"/>
      <c r="G12" s="698"/>
      <c r="H12" s="698"/>
      <c r="I12" s="698"/>
      <c r="J12" s="698"/>
      <c r="K12" s="698"/>
      <c r="L12" s="698"/>
      <c r="M12" s="698"/>
      <c r="N12" s="698"/>
      <c r="O12" s="698"/>
      <c r="P12" s="698"/>
      <c r="Q12" s="698"/>
      <c r="R12" s="698"/>
      <c r="S12" s="698"/>
      <c r="T12" s="698"/>
      <c r="U12" s="698"/>
      <c r="V12" s="698"/>
    </row>
    <row r="13" spans="1:22" ht="76.5" customHeight="1" x14ac:dyDescent="0.15">
      <c r="B13" s="1931" t="s">
        <v>1160</v>
      </c>
      <c r="C13" s="1931"/>
      <c r="D13" s="1931"/>
      <c r="E13" s="1931"/>
      <c r="F13" s="1931"/>
      <c r="G13" s="1931"/>
      <c r="H13" s="1931"/>
      <c r="I13" s="1931"/>
      <c r="J13" s="1931"/>
      <c r="K13" s="1931"/>
      <c r="L13" s="1931"/>
      <c r="M13" s="1931"/>
      <c r="N13" s="1931"/>
      <c r="O13" s="1931"/>
      <c r="P13" s="1931"/>
      <c r="Q13" s="1931"/>
      <c r="R13" s="1931"/>
      <c r="S13" s="1931"/>
      <c r="T13" s="1931"/>
      <c r="U13" s="1931"/>
      <c r="V13" s="704"/>
    </row>
    <row r="14" spans="1:22" ht="13.5" customHeight="1" x14ac:dyDescent="0.15">
      <c r="A14" s="698"/>
      <c r="B14" s="698"/>
      <c r="C14" s="698"/>
      <c r="D14" s="698"/>
      <c r="E14" s="698"/>
      <c r="F14" s="698"/>
      <c r="G14" s="698"/>
      <c r="H14" s="698"/>
      <c r="I14" s="698"/>
      <c r="J14" s="698"/>
      <c r="K14" s="698"/>
      <c r="L14" s="698"/>
      <c r="M14" s="698"/>
      <c r="N14" s="698"/>
      <c r="O14" s="698"/>
      <c r="P14" s="698"/>
      <c r="Q14" s="698"/>
      <c r="R14" s="698"/>
      <c r="S14" s="698"/>
      <c r="T14" s="698"/>
      <c r="U14" s="698"/>
      <c r="V14" s="698"/>
    </row>
    <row r="15" spans="1:22" ht="13.5" customHeight="1" x14ac:dyDescent="0.15">
      <c r="A15" s="698"/>
      <c r="B15" s="698"/>
      <c r="C15" s="698"/>
      <c r="D15" s="698"/>
      <c r="E15" s="698"/>
      <c r="F15" s="698"/>
      <c r="G15" s="698"/>
      <c r="H15" s="698"/>
      <c r="I15" s="698"/>
      <c r="J15" s="698"/>
      <c r="K15" s="698"/>
      <c r="L15" s="698"/>
      <c r="M15" s="698"/>
      <c r="N15" s="698"/>
      <c r="O15" s="698"/>
      <c r="P15" s="698"/>
      <c r="Q15" s="698"/>
      <c r="R15" s="698"/>
      <c r="S15" s="698"/>
      <c r="T15" s="698"/>
      <c r="U15" s="698"/>
      <c r="V15" s="698"/>
    </row>
    <row r="16" spans="1:22" ht="13.5" customHeight="1" x14ac:dyDescent="0.15">
      <c r="A16" s="698"/>
      <c r="B16" s="698"/>
      <c r="C16" s="698"/>
      <c r="D16" s="698"/>
      <c r="E16" s="698"/>
      <c r="F16" s="698"/>
      <c r="G16" s="698"/>
      <c r="H16" s="698"/>
      <c r="I16" s="698"/>
      <c r="J16" s="698"/>
      <c r="K16" s="698"/>
      <c r="L16" s="698"/>
      <c r="M16" s="698"/>
      <c r="N16" s="698"/>
      <c r="O16" s="698"/>
      <c r="P16" s="698"/>
      <c r="Q16" s="698"/>
      <c r="R16" s="698"/>
      <c r="S16" s="698"/>
      <c r="T16" s="698"/>
      <c r="U16" s="698"/>
      <c r="V16" s="698"/>
    </row>
    <row r="17" spans="1:22" ht="15.95" customHeight="1" x14ac:dyDescent="0.15">
      <c r="A17" s="698"/>
      <c r="B17" s="698"/>
      <c r="C17" s="698"/>
      <c r="D17" s="698"/>
      <c r="E17" s="698"/>
      <c r="F17" s="698"/>
      <c r="G17" s="698"/>
      <c r="H17" s="698"/>
      <c r="I17" s="698"/>
      <c r="J17" s="698"/>
      <c r="K17" s="698"/>
      <c r="L17" s="698"/>
      <c r="M17" s="698"/>
      <c r="N17" s="698"/>
      <c r="O17" s="698"/>
      <c r="P17" s="698"/>
      <c r="Q17" s="1932" t="s">
        <v>902</v>
      </c>
      <c r="R17" s="1933"/>
      <c r="S17" s="1933"/>
      <c r="T17" s="1933"/>
      <c r="U17" s="1933"/>
      <c r="V17" s="698"/>
    </row>
    <row r="18" spans="1:22" ht="15.95" customHeight="1" x14ac:dyDescent="0.15">
      <c r="A18" s="698"/>
      <c r="B18" s="698"/>
      <c r="C18" s="698"/>
      <c r="D18" s="698"/>
      <c r="E18" s="698"/>
      <c r="F18" s="698"/>
      <c r="G18" s="698"/>
      <c r="H18" s="698"/>
      <c r="I18" s="698"/>
      <c r="J18" s="698"/>
      <c r="K18" s="698"/>
      <c r="L18" s="698"/>
      <c r="M18" s="698"/>
      <c r="N18" s="698"/>
      <c r="O18" s="698"/>
      <c r="P18" s="698"/>
      <c r="Q18" s="698"/>
      <c r="R18" s="698"/>
      <c r="S18" s="698"/>
      <c r="T18" s="698"/>
      <c r="U18" s="698"/>
      <c r="V18" s="698"/>
    </row>
    <row r="19" spans="1:22" ht="15.95" customHeight="1" x14ac:dyDescent="0.15">
      <c r="A19" s="698"/>
      <c r="B19" s="698"/>
      <c r="C19" s="698"/>
      <c r="D19" s="698"/>
      <c r="E19" s="698"/>
      <c r="F19" s="698"/>
      <c r="G19" s="698"/>
      <c r="H19" s="698"/>
      <c r="I19" s="698"/>
      <c r="J19" s="698"/>
      <c r="K19" s="698"/>
      <c r="L19" s="698"/>
      <c r="M19" s="698"/>
      <c r="N19" s="698"/>
      <c r="O19" s="698"/>
      <c r="P19" s="698"/>
      <c r="Q19" s="698"/>
      <c r="R19" s="698"/>
      <c r="S19" s="698"/>
      <c r="T19" s="698"/>
      <c r="U19" s="698"/>
      <c r="V19" s="698"/>
    </row>
    <row r="20" spans="1:22" ht="15.95" customHeight="1" x14ac:dyDescent="0.15">
      <c r="B20" s="1934" t="s">
        <v>1104</v>
      </c>
      <c r="C20" s="1934"/>
      <c r="D20" s="1934"/>
      <c r="E20" s="1934"/>
      <c r="F20" s="1934"/>
      <c r="G20" s="1934"/>
      <c r="H20" s="1934"/>
      <c r="I20" s="1934"/>
      <c r="J20" s="1934"/>
      <c r="K20" s="1934"/>
      <c r="L20" s="1934"/>
      <c r="M20" s="1934"/>
      <c r="N20" s="1934"/>
      <c r="O20" s="1934"/>
      <c r="P20" s="1934"/>
      <c r="Q20" s="1934"/>
      <c r="R20" s="698"/>
      <c r="S20" s="698"/>
      <c r="T20" s="698"/>
      <c r="U20" s="698"/>
      <c r="V20" s="698"/>
    </row>
    <row r="21" spans="1:22" ht="15.95" customHeight="1" x14ac:dyDescent="0.15">
      <c r="A21" s="698"/>
      <c r="B21" s="698"/>
      <c r="C21" s="698"/>
      <c r="D21" s="698"/>
      <c r="E21" s="698"/>
      <c r="F21" s="698"/>
      <c r="G21" s="698"/>
      <c r="H21" s="698"/>
      <c r="I21" s="698"/>
      <c r="J21" s="698"/>
      <c r="K21" s="698"/>
      <c r="L21" s="698"/>
      <c r="M21" s="698"/>
      <c r="N21" s="698"/>
      <c r="O21" s="698"/>
      <c r="P21" s="698"/>
      <c r="Q21" s="698"/>
      <c r="R21" s="698"/>
      <c r="S21" s="698"/>
      <c r="T21" s="698"/>
      <c r="U21" s="698"/>
      <c r="V21" s="698"/>
    </row>
    <row r="22" spans="1:22" ht="12" customHeight="1" x14ac:dyDescent="0.15">
      <c r="A22" s="698"/>
      <c r="B22" s="698"/>
      <c r="C22" s="698"/>
      <c r="D22" s="698"/>
      <c r="E22" s="698"/>
      <c r="F22" s="698"/>
      <c r="G22" s="698"/>
      <c r="H22" s="698"/>
      <c r="I22" s="698"/>
      <c r="J22" s="698"/>
      <c r="K22" s="698"/>
      <c r="L22" s="698"/>
      <c r="M22" s="698"/>
      <c r="N22" s="698"/>
      <c r="O22" s="698"/>
      <c r="P22" s="698"/>
      <c r="Q22" s="698"/>
      <c r="R22" s="698"/>
      <c r="S22" s="698"/>
      <c r="T22" s="698"/>
      <c r="U22" s="698"/>
      <c r="V22" s="698"/>
    </row>
    <row r="23" spans="1:22" ht="12" customHeight="1" x14ac:dyDescent="0.15">
      <c r="A23" s="698"/>
      <c r="B23" s="698"/>
      <c r="C23" s="698"/>
      <c r="D23" s="698"/>
      <c r="E23" s="698"/>
      <c r="F23" s="698"/>
      <c r="G23" s="698"/>
      <c r="H23" s="698"/>
      <c r="I23" s="698"/>
      <c r="J23" s="698"/>
      <c r="K23" s="698"/>
      <c r="L23" s="698"/>
      <c r="M23" s="698"/>
      <c r="N23" s="698"/>
      <c r="O23" s="698"/>
      <c r="P23" s="698"/>
      <c r="Q23" s="698"/>
      <c r="R23" s="698"/>
      <c r="S23" s="698"/>
      <c r="T23" s="698"/>
      <c r="U23" s="698"/>
      <c r="V23" s="698"/>
    </row>
    <row r="24" spans="1:22" ht="12" customHeight="1" x14ac:dyDescent="0.15">
      <c r="A24" s="698"/>
      <c r="B24" s="698"/>
      <c r="C24" s="698"/>
      <c r="D24" s="698"/>
      <c r="E24" s="698"/>
      <c r="F24" s="698"/>
      <c r="G24" s="698"/>
      <c r="H24" s="698"/>
      <c r="I24" s="698"/>
      <c r="J24" s="698"/>
      <c r="K24" s="698"/>
      <c r="L24" s="698"/>
      <c r="M24" s="698"/>
      <c r="N24" s="698"/>
      <c r="O24" s="698"/>
      <c r="P24" s="698"/>
      <c r="Q24" s="698"/>
      <c r="R24" s="698"/>
      <c r="S24" s="698"/>
      <c r="T24" s="698"/>
      <c r="U24" s="698"/>
      <c r="V24" s="698"/>
    </row>
    <row r="25" spans="1:22" ht="15.95" customHeight="1" x14ac:dyDescent="0.15">
      <c r="B25" s="705" t="s">
        <v>903</v>
      </c>
      <c r="C25" s="705"/>
      <c r="D25" s="705"/>
      <c r="E25" s="705"/>
      <c r="F25" s="705"/>
      <c r="G25" s="705"/>
      <c r="H25" s="705"/>
      <c r="I25" s="705"/>
      <c r="J25" s="705"/>
      <c r="K25" s="705"/>
      <c r="L25" s="705"/>
      <c r="M25" s="1935"/>
      <c r="N25" s="1936"/>
      <c r="O25" s="1936"/>
      <c r="P25" s="1936"/>
      <c r="Q25" s="1936"/>
      <c r="R25" s="1936"/>
      <c r="S25" s="1936"/>
      <c r="T25" s="1936"/>
      <c r="U25" s="1936"/>
      <c r="V25" s="698"/>
    </row>
    <row r="26" spans="1:22" ht="15.95" customHeight="1" x14ac:dyDescent="0.15">
      <c r="A26" s="698"/>
      <c r="B26" s="698"/>
      <c r="C26" s="698"/>
      <c r="D26" s="698"/>
      <c r="E26" s="698"/>
      <c r="F26" s="698"/>
      <c r="G26" s="698"/>
      <c r="H26" s="698"/>
      <c r="J26" s="698"/>
      <c r="K26" s="698"/>
      <c r="L26" s="698"/>
      <c r="M26" s="698"/>
      <c r="N26" s="698"/>
      <c r="O26" s="698"/>
      <c r="P26" s="698"/>
      <c r="Q26" s="698"/>
      <c r="R26" s="698"/>
      <c r="S26" s="698"/>
      <c r="T26" s="698"/>
      <c r="U26" s="698"/>
      <c r="V26" s="698"/>
    </row>
    <row r="27" spans="1:22" ht="15.95" customHeight="1" x14ac:dyDescent="0.15">
      <c r="A27" s="698"/>
      <c r="B27" s="698"/>
      <c r="C27" s="698"/>
      <c r="D27" s="698"/>
      <c r="E27" s="698"/>
      <c r="F27" s="698"/>
      <c r="G27" s="698"/>
      <c r="H27" s="1934" t="s">
        <v>904</v>
      </c>
      <c r="I27" s="1934"/>
      <c r="J27" s="1934"/>
      <c r="K27" s="1934"/>
      <c r="L27" s="1934"/>
      <c r="M27" s="1934"/>
      <c r="N27" s="698"/>
      <c r="O27" s="1896"/>
      <c r="P27" s="1897"/>
      <c r="Q27" s="1897"/>
      <c r="R27" s="1897"/>
      <c r="S27" s="1897"/>
      <c r="T27" s="1897"/>
      <c r="U27" s="1897"/>
      <c r="V27" s="698"/>
    </row>
    <row r="28" spans="1:22" ht="15.95" customHeight="1" x14ac:dyDescent="0.15">
      <c r="A28" s="698"/>
      <c r="B28" s="698"/>
      <c r="C28" s="698"/>
      <c r="D28" s="698"/>
      <c r="E28" s="698"/>
      <c r="F28" s="698"/>
      <c r="G28" s="698"/>
      <c r="H28" s="698"/>
      <c r="J28" s="698"/>
      <c r="K28" s="698"/>
      <c r="L28" s="698"/>
      <c r="M28" s="698"/>
      <c r="N28" s="698"/>
      <c r="O28" s="698"/>
      <c r="P28" s="698"/>
      <c r="Q28" s="698"/>
      <c r="R28" s="698"/>
      <c r="S28" s="698"/>
      <c r="T28" s="698"/>
      <c r="U28" s="698"/>
      <c r="V28" s="698"/>
    </row>
    <row r="29" spans="1:22" ht="15.95" customHeight="1" x14ac:dyDescent="0.15">
      <c r="A29" s="698"/>
      <c r="B29" s="698"/>
      <c r="C29" s="698"/>
      <c r="D29" s="698"/>
      <c r="E29" s="698"/>
      <c r="F29" s="698"/>
      <c r="G29" s="698"/>
      <c r="H29" s="1895" t="s">
        <v>905</v>
      </c>
      <c r="I29" s="1895"/>
      <c r="J29" s="1895"/>
      <c r="K29" s="1895"/>
      <c r="L29" s="1895"/>
      <c r="M29" s="1895"/>
      <c r="N29" s="1895"/>
      <c r="O29" s="1896"/>
      <c r="P29" s="1897"/>
      <c r="Q29" s="1897"/>
      <c r="R29" s="1897"/>
      <c r="S29" s="1897"/>
      <c r="T29" s="1897"/>
      <c r="U29" s="909"/>
      <c r="V29" s="698"/>
    </row>
    <row r="30" spans="1:22" ht="15.95" customHeight="1" x14ac:dyDescent="0.15">
      <c r="A30" s="698"/>
      <c r="B30" s="698"/>
      <c r="C30" s="698"/>
      <c r="D30" s="698"/>
      <c r="E30" s="698"/>
      <c r="F30" s="698"/>
      <c r="G30" s="698"/>
      <c r="H30" s="698"/>
      <c r="I30" s="698"/>
      <c r="J30" s="698"/>
      <c r="K30" s="698"/>
      <c r="L30" s="698"/>
      <c r="M30" s="698"/>
      <c r="N30" s="698"/>
      <c r="O30" s="698"/>
      <c r="P30" s="698"/>
      <c r="Q30" s="698"/>
      <c r="R30" s="698"/>
      <c r="S30" s="698"/>
      <c r="T30" s="698"/>
      <c r="U30" s="698"/>
      <c r="V30" s="698"/>
    </row>
    <row r="31" spans="1:22" ht="15.95" customHeight="1" thickBot="1" x14ac:dyDescent="0.2">
      <c r="A31" s="698"/>
      <c r="B31" s="698"/>
      <c r="C31" s="698"/>
      <c r="D31" s="698"/>
      <c r="E31" s="698"/>
      <c r="F31" s="698"/>
      <c r="G31" s="698"/>
      <c r="H31" s="698"/>
      <c r="I31" s="698"/>
      <c r="J31" s="698"/>
      <c r="K31" s="698"/>
      <c r="L31" s="698"/>
      <c r="M31" s="698"/>
      <c r="N31" s="698"/>
      <c r="O31" s="698"/>
      <c r="P31" s="698"/>
      <c r="Q31" s="698"/>
      <c r="R31" s="698"/>
      <c r="S31" s="698"/>
      <c r="T31" s="698"/>
      <c r="U31" s="698"/>
      <c r="V31" s="698"/>
    </row>
    <row r="32" spans="1:22" ht="20.100000000000001" customHeight="1" x14ac:dyDescent="0.15">
      <c r="A32" s="698"/>
      <c r="B32" s="698"/>
      <c r="C32" s="706" t="s">
        <v>906</v>
      </c>
      <c r="G32" s="698"/>
      <c r="H32" s="1898" t="s">
        <v>907</v>
      </c>
      <c r="I32" s="1899"/>
      <c r="J32" s="1899"/>
      <c r="K32" s="1899"/>
      <c r="L32" s="1899"/>
      <c r="M32" s="1900"/>
      <c r="N32" s="707" t="s">
        <v>526</v>
      </c>
      <c r="O32" s="1904"/>
      <c r="P32" s="1905"/>
      <c r="Q32" s="1905"/>
      <c r="R32" s="1905"/>
      <c r="S32" s="1905"/>
      <c r="T32" s="1905"/>
      <c r="U32" s="1906"/>
      <c r="V32" s="708"/>
    </row>
    <row r="33" spans="1:22" ht="30" customHeight="1" x14ac:dyDescent="0.15">
      <c r="A33" s="698"/>
      <c r="B33" s="698"/>
      <c r="C33" s="698"/>
      <c r="D33" s="698"/>
      <c r="E33" s="698"/>
      <c r="F33" s="698"/>
      <c r="G33" s="698"/>
      <c r="H33" s="1901"/>
      <c r="I33" s="1902"/>
      <c r="J33" s="1902"/>
      <c r="K33" s="1902"/>
      <c r="L33" s="1902"/>
      <c r="M33" s="1903"/>
      <c r="N33" s="1907" t="s">
        <v>1040</v>
      </c>
      <c r="O33" s="1908"/>
      <c r="P33" s="1908"/>
      <c r="Q33" s="1908"/>
      <c r="R33" s="1908"/>
      <c r="S33" s="1908"/>
      <c r="T33" s="1908"/>
      <c r="U33" s="1909"/>
      <c r="V33" s="709"/>
    </row>
    <row r="34" spans="1:22" ht="20.100000000000001" customHeight="1" x14ac:dyDescent="0.15">
      <c r="A34" s="698"/>
      <c r="B34" s="698"/>
      <c r="C34" s="698"/>
      <c r="D34" s="698"/>
      <c r="E34" s="698"/>
      <c r="F34" s="698"/>
      <c r="G34" s="698"/>
      <c r="H34" s="1910" t="s">
        <v>908</v>
      </c>
      <c r="I34" s="1911"/>
      <c r="J34" s="1911"/>
      <c r="K34" s="1911"/>
      <c r="L34" s="1911"/>
      <c r="M34" s="1912"/>
      <c r="N34" s="710" t="s">
        <v>526</v>
      </c>
      <c r="O34" s="1913"/>
      <c r="P34" s="1914"/>
      <c r="Q34" s="1914"/>
      <c r="R34" s="1914"/>
      <c r="S34" s="1914"/>
      <c r="T34" s="1914"/>
      <c r="U34" s="1915"/>
      <c r="V34" s="708"/>
    </row>
    <row r="35" spans="1:22" ht="30" customHeight="1" x14ac:dyDescent="0.15">
      <c r="A35" s="698"/>
      <c r="B35" s="698"/>
      <c r="C35" s="698"/>
      <c r="D35" s="698"/>
      <c r="E35" s="698"/>
      <c r="F35" s="698"/>
      <c r="G35" s="698"/>
      <c r="H35" s="1901"/>
      <c r="I35" s="1902"/>
      <c r="J35" s="1902"/>
      <c r="K35" s="1902"/>
      <c r="L35" s="1902"/>
      <c r="M35" s="1903"/>
      <c r="N35" s="1907" t="s">
        <v>1041</v>
      </c>
      <c r="O35" s="1908"/>
      <c r="P35" s="1908"/>
      <c r="Q35" s="1908"/>
      <c r="R35" s="1908"/>
      <c r="S35" s="1908"/>
      <c r="T35" s="1908"/>
      <c r="U35" s="1909"/>
      <c r="V35" s="709"/>
    </row>
    <row r="36" spans="1:22" ht="30" customHeight="1" x14ac:dyDescent="0.15">
      <c r="A36" s="698"/>
      <c r="B36" s="698"/>
      <c r="C36" s="698"/>
      <c r="D36" s="698"/>
      <c r="E36" s="698"/>
      <c r="F36" s="698"/>
      <c r="G36" s="698"/>
      <c r="H36" s="1916" t="s">
        <v>527</v>
      </c>
      <c r="I36" s="1917"/>
      <c r="J36" s="1917"/>
      <c r="K36" s="1917"/>
      <c r="L36" s="1917"/>
      <c r="M36" s="1918"/>
      <c r="N36" s="711"/>
      <c r="O36" s="910" t="s">
        <v>19</v>
      </c>
      <c r="P36" s="712" t="s">
        <v>528</v>
      </c>
      <c r="R36" s="910" t="s">
        <v>19</v>
      </c>
      <c r="S36" s="712" t="s">
        <v>529</v>
      </c>
      <c r="T36" s="712"/>
      <c r="U36" s="713"/>
      <c r="V36" s="714"/>
    </row>
    <row r="37" spans="1:22" ht="30" customHeight="1" x14ac:dyDescent="0.15">
      <c r="A37" s="698"/>
      <c r="B37" s="698"/>
      <c r="C37" s="698"/>
      <c r="D37" s="698"/>
      <c r="E37" s="698"/>
      <c r="F37" s="698"/>
      <c r="G37" s="698"/>
      <c r="H37" s="1919" t="s">
        <v>530</v>
      </c>
      <c r="I37" s="1920"/>
      <c r="J37" s="1920"/>
      <c r="K37" s="1920"/>
      <c r="L37" s="1920"/>
      <c r="M37" s="1921"/>
      <c r="N37" s="715" t="s">
        <v>909</v>
      </c>
      <c r="O37" s="911"/>
      <c r="P37" s="912"/>
      <c r="Q37" s="913"/>
      <c r="R37" s="914"/>
      <c r="S37" s="913"/>
      <c r="T37" s="914"/>
      <c r="U37" s="915"/>
      <c r="V37" s="714"/>
    </row>
    <row r="38" spans="1:22" ht="20.100000000000001" customHeight="1" x14ac:dyDescent="0.15">
      <c r="A38" s="698"/>
      <c r="B38" s="698"/>
      <c r="C38" s="698"/>
      <c r="D38" s="698"/>
      <c r="E38" s="698"/>
      <c r="F38" s="698"/>
      <c r="G38" s="698"/>
      <c r="H38" s="1910" t="s">
        <v>910</v>
      </c>
      <c r="I38" s="1911"/>
      <c r="J38" s="1911"/>
      <c r="K38" s="1911"/>
      <c r="L38" s="1911"/>
      <c r="M38" s="1912"/>
      <c r="N38" s="716" t="s">
        <v>526</v>
      </c>
      <c r="O38" s="1925"/>
      <c r="P38" s="1926"/>
      <c r="Q38" s="1926"/>
      <c r="R38" s="1926"/>
      <c r="S38" s="1926"/>
      <c r="T38" s="1926"/>
      <c r="U38" s="1927"/>
      <c r="V38" s="708"/>
    </row>
    <row r="39" spans="1:22" ht="30" customHeight="1" thickBot="1" x14ac:dyDescent="0.2">
      <c r="A39" s="698"/>
      <c r="B39" s="698"/>
      <c r="C39" s="698"/>
      <c r="D39" s="698"/>
      <c r="E39" s="698"/>
      <c r="F39" s="698"/>
      <c r="G39" s="698"/>
      <c r="H39" s="1922"/>
      <c r="I39" s="1923"/>
      <c r="J39" s="1923"/>
      <c r="K39" s="1923"/>
      <c r="L39" s="1923"/>
      <c r="M39" s="1924"/>
      <c r="N39" s="1928"/>
      <c r="O39" s="1929"/>
      <c r="P39" s="1929"/>
      <c r="Q39" s="1929"/>
      <c r="R39" s="1929"/>
      <c r="S39" s="1929"/>
      <c r="T39" s="1929"/>
      <c r="U39" s="1930"/>
      <c r="V39" s="709"/>
    </row>
    <row r="40" spans="1:22" ht="15.95" customHeight="1" x14ac:dyDescent="0.15">
      <c r="A40" s="698"/>
      <c r="B40" s="698"/>
      <c r="C40" s="698"/>
      <c r="D40" s="698"/>
      <c r="E40" s="698"/>
      <c r="F40" s="698"/>
      <c r="G40" s="698"/>
      <c r="H40" s="698"/>
      <c r="I40" s="698"/>
      <c r="J40" s="698"/>
      <c r="K40" s="698"/>
      <c r="L40" s="698"/>
      <c r="M40" s="698"/>
      <c r="N40" s="698"/>
      <c r="O40" s="698"/>
      <c r="P40" s="698"/>
      <c r="Q40" s="698"/>
      <c r="R40" s="698"/>
      <c r="S40" s="698"/>
      <c r="T40" s="1894" t="str">
        <f>書類作成ガイド!J38</f>
        <v>V.R7_250930</v>
      </c>
      <c r="U40" s="1894"/>
      <c r="V40" s="1894"/>
    </row>
    <row r="41" spans="1:22" ht="15.95" customHeight="1" x14ac:dyDescent="0.15"/>
    <row r="42" spans="1:22" ht="15.95" customHeight="1" x14ac:dyDescent="0.15"/>
    <row r="43" spans="1:22" ht="15.95" customHeight="1" x14ac:dyDescent="0.15"/>
    <row r="44" spans="1:22" ht="15.95" customHeight="1" x14ac:dyDescent="0.15"/>
    <row r="45" spans="1:22" ht="15.95" customHeight="1" x14ac:dyDescent="0.15"/>
  </sheetData>
  <mergeCells count="27">
    <mergeCell ref="O10:Q10"/>
    <mergeCell ref="B1:L1"/>
    <mergeCell ref="K3:L3"/>
    <mergeCell ref="K4:L4"/>
    <mergeCell ref="N4:Q5"/>
    <mergeCell ref="N6:Q7"/>
    <mergeCell ref="B2:R2"/>
    <mergeCell ref="B13:U13"/>
    <mergeCell ref="Q17:U17"/>
    <mergeCell ref="B20:Q20"/>
    <mergeCell ref="M25:U25"/>
    <mergeCell ref="H27:M27"/>
    <mergeCell ref="O27:U27"/>
    <mergeCell ref="T40:V40"/>
    <mergeCell ref="H29:N29"/>
    <mergeCell ref="O29:T29"/>
    <mergeCell ref="H32:M33"/>
    <mergeCell ref="O32:U32"/>
    <mergeCell ref="N33:U33"/>
    <mergeCell ref="H34:M35"/>
    <mergeCell ref="O34:U34"/>
    <mergeCell ref="N35:U35"/>
    <mergeCell ref="H36:M36"/>
    <mergeCell ref="H37:M37"/>
    <mergeCell ref="H38:M39"/>
    <mergeCell ref="O38:U38"/>
    <mergeCell ref="N39:U39"/>
  </mergeCells>
  <phoneticPr fontId="2"/>
  <conditionalFormatting sqref="N33">
    <cfRule type="expression" dxfId="2" priority="3" stopIfTrue="1">
      <formula>$L$31="■"</formula>
    </cfRule>
  </conditionalFormatting>
  <conditionalFormatting sqref="N35">
    <cfRule type="expression" dxfId="1" priority="1" stopIfTrue="1">
      <formula>$L$31="■"</formula>
    </cfRule>
  </conditionalFormatting>
  <dataValidations disablePrompts="1" count="1">
    <dataValidation type="list" allowBlank="1" showInputMessage="1" showErrorMessage="1" sqref="O36 R36" xr:uid="{00000000-0002-0000-0800-000000000000}">
      <formula1>"□,☑"</formula1>
    </dataValidation>
  </dataValidations>
  <pageMargins left="0.7" right="0.7" top="0.75" bottom="0.75" header="0.3" footer="0.3"/>
  <pageSetup paperSize="9" scale="9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19</vt:i4>
      </vt:variant>
    </vt:vector>
  </HeadingPairs>
  <TitlesOfParts>
    <vt:vector size="38" baseType="lpstr">
      <vt:lpstr>書類作成ガイド</vt:lpstr>
      <vt:lpstr>提出リスト (共同居住型以外)</vt:lpstr>
      <vt:lpstr>確申</vt:lpstr>
      <vt:lpstr>確建完(確認申請あり)</vt:lpstr>
      <vt:lpstr>確建完(確認申請なし)</vt:lpstr>
      <vt:lpstr>様式1完</vt:lpstr>
      <vt:lpstr>様式2完</vt:lpstr>
      <vt:lpstr>様式3完</vt:lpstr>
      <vt:lpstr>様式4完</vt:lpstr>
      <vt:lpstr>様式5完</vt:lpstr>
      <vt:lpstr>様式６交完　住戸(共同居住型以外)</vt:lpstr>
      <vt:lpstr>様式6交完　共用部（共同居住型以外）</vt:lpstr>
      <vt:lpstr>様式6交完　子育て支援施設</vt:lpstr>
      <vt:lpstr>別紙1-1建物全景写真</vt:lpstr>
      <vt:lpstr>別紙1-2建物全景写真</vt:lpstr>
      <vt:lpstr>別紙1-3建物室部位写真</vt:lpstr>
      <vt:lpstr>委任状</vt:lpstr>
      <vt:lpstr>面積按分参考(建物全体共用部工事費算出用)</vt:lpstr>
      <vt:lpstr>事務局用</vt:lpstr>
      <vt:lpstr>委任状!Print_Area</vt:lpstr>
      <vt:lpstr>'確建完(確認申請あり)'!Print_Area</vt:lpstr>
      <vt:lpstr>'確建完(確認申請なし)'!Print_Area</vt:lpstr>
      <vt:lpstr>確申!Print_Area</vt:lpstr>
      <vt:lpstr>事務局用!Print_Area</vt:lpstr>
      <vt:lpstr>書類作成ガイド!Print_Area</vt:lpstr>
      <vt:lpstr>'提出リスト (共同居住型以外)'!Print_Area</vt:lpstr>
      <vt:lpstr>'別紙1-1建物全景写真'!Print_Area</vt:lpstr>
      <vt:lpstr>'別紙1-2建物全景写真'!Print_Area</vt:lpstr>
      <vt:lpstr>'別紙1-3建物室部位写真'!Print_Area</vt:lpstr>
      <vt:lpstr>'面積按分参考(建物全体共用部工事費算出用)'!Print_Area</vt:lpstr>
      <vt:lpstr>様式1完!Print_Area</vt:lpstr>
      <vt:lpstr>様式2完!Print_Area</vt:lpstr>
      <vt:lpstr>様式3完!Print_Area</vt:lpstr>
      <vt:lpstr>様式4完!Print_Area</vt:lpstr>
      <vt:lpstr>様式5完!Print_Area</vt:lpstr>
      <vt:lpstr>'様式6交完　共用部（共同居住型以外）'!Print_Area</vt:lpstr>
      <vt:lpstr>'様式6交完　子育て支援施設'!Print_Area</vt:lpstr>
      <vt:lpstr>'様式６交完　住戸(共同居住型以外)'!Print_Area</vt:lpstr>
    </vt:vector>
  </TitlesOfParts>
  <Company>福祉開発研究所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ooba</dc:creator>
  <cp:lastModifiedBy>倉田 幸雄</cp:lastModifiedBy>
  <cp:lastPrinted>2025-07-29T04:31:33Z</cp:lastPrinted>
  <dcterms:created xsi:type="dcterms:W3CDTF">2011-04-18T03:34:31Z</dcterms:created>
  <dcterms:modified xsi:type="dcterms:W3CDTF">2025-09-30T04:30:25Z</dcterms:modified>
</cp:coreProperties>
</file>